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2120" windowHeight="7890" tabRatio="902" activeTab="0"/>
  </bookViews>
  <sheets>
    <sheet name="Tabela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'Tabela1'!$7:$9</definedName>
  </definedNames>
  <calcPr fullCalcOnLoad="1"/>
</workbook>
</file>

<file path=xl/sharedStrings.xml><?xml version="1.0" encoding="utf-8"?>
<sst xmlns="http://schemas.openxmlformats.org/spreadsheetml/2006/main" count="271" uniqueCount="150">
  <si>
    <t>Dział</t>
  </si>
  <si>
    <t>Rozdział</t>
  </si>
  <si>
    <t>Wyszczególnienie</t>
  </si>
  <si>
    <t>Ogółem wykonanie</t>
  </si>
  <si>
    <t>020</t>
  </si>
  <si>
    <t>LEŚNICTWO</t>
  </si>
  <si>
    <t>Drogi publiczne powiatowe</t>
  </si>
  <si>
    <t>Wpływy z usług</t>
  </si>
  <si>
    <t xml:space="preserve">GOSPODARKA MIESZKANIOWA </t>
  </si>
  <si>
    <t>Gospodarka gruntami i nieruchomościami</t>
  </si>
  <si>
    <t>DZIAŁALNOŚĆ USŁUGOWA</t>
  </si>
  <si>
    <t>ADMINISTRACJA PUBLICZNA</t>
  </si>
  <si>
    <t>Urzędy wojewódzkie</t>
  </si>
  <si>
    <t>Wpływy z różnych opłat</t>
  </si>
  <si>
    <t>Wpływy z różnych dochodów</t>
  </si>
  <si>
    <t>BEZPIECZEŃSTWO PUBLICZNE I OCHRONA PRZECIWPOŻAROWA</t>
  </si>
  <si>
    <t>Otrzymane spadki, zapisy i darowizny w postaci pieniężnej</t>
  </si>
  <si>
    <t>Podatek dochodowy od osób fizycznych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</si>
  <si>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</si>
  <si>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</si>
  <si>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</si>
  <si>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</si>
  <si>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</si>
  <si>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OŚWIATA I WYCHOWANIE</t>
  </si>
  <si>
    <t>Pozostała działalność</t>
  </si>
  <si>
    <t>EDUKACYJNA OPIEKA WYCHOWAWCZA</t>
  </si>
  <si>
    <t>OGÓŁEM</t>
  </si>
  <si>
    <t xml:space="preserve"> Plan po zmianach</t>
  </si>
  <si>
    <t>% wykona- nia</t>
  </si>
  <si>
    <t>KULTURA I OCHRONA DZIEDZICTWA NARODOWEGO</t>
  </si>
  <si>
    <t>Biblioteki</t>
  </si>
  <si>
    <t>Placówki wychowania pozaszkolnego</t>
  </si>
  <si>
    <t>TRANSPORT I ŁĄCZNOŚĆ</t>
  </si>
  <si>
    <t>Odsetki od nieterminowych wpłat z tytułu podatków i opłat</t>
  </si>
  <si>
    <t>02095</t>
  </si>
  <si>
    <t>Towarzystwa budownictwa społecznego</t>
  </si>
  <si>
    <t>Plany zagospodarowania przestrzennego</t>
  </si>
  <si>
    <t>Cmentarze</t>
  </si>
  <si>
    <t>Dotacje celowe otrzymane z budżetu państwa na zadania bieżące realizowane przez gminę na podstawie porozumień z organami administracji rządowej</t>
  </si>
  <si>
    <t>Urzędy gmin</t>
  </si>
  <si>
    <t>Straż Miejska</t>
  </si>
  <si>
    <t>Wpływy z różnych rozliczeń</t>
  </si>
  <si>
    <t>Gospodarka ściekowa i ochrona wód</t>
  </si>
  <si>
    <t>Wpływy z opłat za zezwolenia na sprzedaż alkoholu</t>
  </si>
  <si>
    <t>Kultura fizyczna i sport</t>
  </si>
  <si>
    <t>Drogi publiczne gminne</t>
  </si>
  <si>
    <t>Szkoły podstawowe</t>
  </si>
  <si>
    <t>Ośrodki pomocy społecznej</t>
  </si>
  <si>
    <t>Usługi opiekuńcze i specjalistyczne usługi opiekuńcze</t>
  </si>
  <si>
    <t>GOSPODARKA KOMUNALNA I OCHRONA ŚRODOWISKA</t>
  </si>
  <si>
    <t>URZĘDY NACZELNYCH ORGANÓW WŁADZY PAŃSTWOWEJ, KONTROLI I OCHRONY PRAWA ORAZ SĄDOWNICTWA</t>
  </si>
  <si>
    <t xml:space="preserve">Urzędy naczelnych organów władzy państwowej, kontroli i ochrony prawa </t>
  </si>
  <si>
    <t>Gimnazja</t>
  </si>
  <si>
    <t>Dodatki mieszkaniowe</t>
  </si>
  <si>
    <t>Gospodarka odpadami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</si>
  <si>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</si>
  <si>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</si>
  <si>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Paragraf</t>
  </si>
  <si>
    <t>Grzywny, mandaty i inne kary pieniężne od ludności</t>
  </si>
  <si>
    <t>Podatek od działalności gospodarczej osób fizycznych, opłacany w formie karty podatkowej</t>
  </si>
  <si>
    <t>Dochody z najmu i dzierżawy skł. majątk. SP j.s.t. lub innych jednostek zaliczanych do sektora finansów publicznych oraz innych umów o podobnym charakterze</t>
  </si>
  <si>
    <t>Wpływy z opłat za koncesje i licencje</t>
  </si>
  <si>
    <t>Dochody z najmu i dzierżawy skł. majątk. SP. j.s.t.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</si>
  <si>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</si>
  <si>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Podatek od nieruchomości</t>
  </si>
  <si>
    <t xml:space="preserve">Podatek rolny </t>
  </si>
  <si>
    <t>Podatek leśny</t>
  </si>
  <si>
    <t>Podatek od środków transportowych</t>
  </si>
  <si>
    <t>Wpływy z opłaty administracyjnej za czynności urzędowe</t>
  </si>
  <si>
    <t>Podatek od czynności cywilnoprawnych</t>
  </si>
  <si>
    <t>Podatek od spadków i darowizn</t>
  </si>
  <si>
    <t>Podatek od posiadania psów</t>
  </si>
  <si>
    <t>Wpływy z opłaty targowej</t>
  </si>
  <si>
    <t>Zaległości z podatków zniesionych</t>
  </si>
  <si>
    <t>Wpływy z opłaty skarbowej</t>
  </si>
  <si>
    <t>Podatek dochodowy od osób prawnych</t>
  </si>
  <si>
    <t>Dotacje celowe otrzymane z budżetu państwa na realizację własnych zadań bieżących gmin (związków gmin)</t>
  </si>
  <si>
    <t>Środki na dofinansowanie własnych inwestycji gmin (związków gmin), powiatów (związków powiatów), samorządów województw, pozyskane z innych źródeł</t>
  </si>
  <si>
    <t>3</t>
  </si>
  <si>
    <t>Dotacje celowe otrzymane z powiatu na zadania bieżące realizowane na podstawie porozumień (umów) między jednostkami samorządu terytorialnego</t>
  </si>
  <si>
    <t>2320</t>
  </si>
  <si>
    <t>Zespoły obsługi ekonomiczno-administracyjnej szkół</t>
  </si>
  <si>
    <t>Obiekty sportowe</t>
  </si>
  <si>
    <t>Dochody ogółem w/g źródeł ich powstawania w podziale klasyfikacji budżetowej</t>
  </si>
  <si>
    <t>Tabela Nr 1</t>
  </si>
  <si>
    <t>w zł</t>
  </si>
  <si>
    <t>0690</t>
  </si>
  <si>
    <t>0750</t>
  </si>
  <si>
    <t>0590</t>
  </si>
  <si>
    <t>0470</t>
  </si>
  <si>
    <t>0760</t>
  </si>
  <si>
    <t>0910</t>
  </si>
  <si>
    <t>0920</t>
  </si>
  <si>
    <t>0970</t>
  </si>
  <si>
    <t>0830</t>
  </si>
  <si>
    <t>2020</t>
  </si>
  <si>
    <t>2010</t>
  </si>
  <si>
    <t>0960</t>
  </si>
  <si>
    <t>0570</t>
  </si>
  <si>
    <t>0350</t>
  </si>
  <si>
    <t>0310</t>
  </si>
  <si>
    <t>0320</t>
  </si>
  <si>
    <t>0330</t>
  </si>
  <si>
    <t>0340</t>
  </si>
  <si>
    <t>0450</t>
  </si>
  <si>
    <t>0500</t>
  </si>
  <si>
    <t>0360</t>
  </si>
  <si>
    <t>0370</t>
  </si>
  <si>
    <t>0430</t>
  </si>
  <si>
    <t>0560</t>
  </si>
  <si>
    <t>0410</t>
  </si>
  <si>
    <t>0480</t>
  </si>
  <si>
    <t>0010</t>
  </si>
  <si>
    <t>0020</t>
  </si>
  <si>
    <t>2920</t>
  </si>
  <si>
    <t>2030</t>
  </si>
  <si>
    <t>POMOC SPOŁECZNA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</si>
  <si>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</si>
  <si>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</si>
  <si>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</si>
  <si>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</si>
  <si>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Część równoważąca subwencji ogólnej dla gmin</t>
  </si>
  <si>
    <t>0400</t>
  </si>
  <si>
    <t>Wpływy z opłaty produktowej</t>
  </si>
  <si>
    <t xml:space="preserve">Wpływy i wydatki związane z gromadzeniem środków z opłat produktowych </t>
  </si>
  <si>
    <t>DOCHODY OD OSÓB PRAWNYCH, OD OSÓB FIZYCZNYCH I OD INNYCH JEDNOSTEK NIEPOSIADAJĄCYCH OSOBOWOŚCI PRAWNEJ ORAZ WYDATKI ZWIĄZANE Z ICH POBOREM</t>
  </si>
  <si>
    <t>Pozostałe zadania w zakresie kultury</t>
  </si>
  <si>
    <t>6290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</si>
  <si>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</si>
  <si>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dochodowego od osób fizycznych</t>
  </si>
  <si>
    <t>0770</t>
  </si>
  <si>
    <t>0870</t>
  </si>
  <si>
    <t>Wpłaty z tytułu odpłatnego nabycia prawa własności oraz prawa użytkowania wieczystego nieruchomości</t>
  </si>
  <si>
    <t>Wpływy ze sprzedaży składników majątkowych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</si>
  <si>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</si>
  <si>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</si>
  <si>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 jednostek samorządu terytorialnego na podstawie ustaw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</si>
  <si>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</si>
  <si>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</si>
  <si>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</si>
  <si>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Pobór podatków, opłat i nieopodatkowanych należności budżetowych</t>
  </si>
  <si>
    <t>Pomoc materialna dla uczniów</t>
  </si>
  <si>
    <t>Zasiłki i pomoc w naturze oraz składki na ubezpieczenia emerytalne i  rentowe</t>
  </si>
  <si>
    <t>Informacja z wykonania budżetu Gminy Gryfino za I półrocze 2006r. - część tabelaryczna</t>
  </si>
  <si>
    <t>0580</t>
  </si>
  <si>
    <t>Grzywny i inne kary pieniężne od osób prawnych i innych jednostek organizacyjnych</t>
  </si>
  <si>
    <t>6291</t>
  </si>
  <si>
    <t>6296</t>
  </si>
  <si>
    <t>2910</t>
  </si>
  <si>
    <t xml:space="preserve">Wpływy ze zwrotów dotacji wykorzystanych niezgodnie z przeznaczeniem lub pobranych w nadmiernej wysokości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</si>
</sst>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11"/>
      <name val="Arial CE"/>
      <family val="2"/>
    </font>
    <font>
      <b/>
      <i/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4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justify"/>
    </xf>
    <xf numFmtId="0" fontId="5" fillId="0" borderId="1" xfId="0" applyFont="1" applyBorder="1" applyAlignment="1">
      <alignment horizontal="center" vertical="justify"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 wrapText="1"/>
    </xf>
    <xf numFmtId="3" fontId="14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justify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 wrapText="1"/>
    </xf>
    <xf numFmtId="0" fontId="9" fillId="0" borderId="2" xfId="0" applyFont="1" applyBorder="1" applyAlignment="1">
      <alignment horizontal="left" vertical="justify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justify" wrapText="1"/>
    </xf>
    <xf numFmtId="0" fontId="9" fillId="0" borderId="4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justify" wrapText="1"/>
    </xf>
    <xf numFmtId="164" fontId="4" fillId="3" borderId="5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igadmin\Moje%20dokumenty\06_01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a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a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47">
      <selection activeCell="D156" sqref="D156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10.00390625" style="31" customWidth="1"/>
    <col min="4" max="4" width="60.75390625" style="29" customWidth="1"/>
    <col min="5" max="5" width="15.00390625" style="0" customWidth="1"/>
    <col min="6" max="6" width="14.375" style="0" customWidth="1"/>
    <col min="7" max="7" width="13.125" style="0" customWidth="1"/>
  </cols>
  <sheetData>
    <row r="1" spans="1:7" ht="15" customHeight="1">
      <c r="A1" s="122" t="s">
        <v>143</v>
      </c>
      <c r="B1" s="122"/>
      <c r="C1" s="122"/>
      <c r="D1" s="122"/>
      <c r="E1" s="122"/>
      <c r="F1" s="122"/>
      <c r="G1" s="122"/>
    </row>
    <row r="3" spans="1:7" ht="18">
      <c r="A3" s="123" t="s">
        <v>84</v>
      </c>
      <c r="B3" s="123"/>
      <c r="C3" s="123"/>
      <c r="D3" s="123"/>
      <c r="E3" s="123"/>
      <c r="F3" s="123"/>
      <c r="G3" s="123"/>
    </row>
    <row r="4" spans="1:7" ht="18">
      <c r="A4" s="55"/>
      <c r="B4" s="55"/>
      <c r="C4" s="55"/>
      <c r="D4" s="55"/>
      <c r="E4" s="55"/>
      <c r="F4" s="55"/>
      <c r="G4" s="55"/>
    </row>
    <row r="5" spans="1:7" ht="18">
      <c r="A5" s="124" t="s">
        <v>83</v>
      </c>
      <c r="B5" s="124"/>
      <c r="C5" s="124"/>
      <c r="D5" s="124"/>
      <c r="E5" s="124"/>
      <c r="F5" s="124"/>
      <c r="G5" s="124"/>
    </row>
    <row r="6" spans="1:7" ht="18">
      <c r="A6" s="38"/>
      <c r="B6" s="38"/>
      <c r="C6" s="38"/>
      <c r="D6" s="38"/>
      <c r="E6" s="38"/>
      <c r="F6" s="38"/>
      <c r="G6" s="54" t="s">
        <v>85</v>
      </c>
    </row>
    <row r="7" spans="1:7" ht="15.75" customHeight="1">
      <c r="A7" s="117" t="s">
        <v>0</v>
      </c>
      <c r="B7" s="117" t="s">
        <v>1</v>
      </c>
      <c r="C7" s="114" t="s">
        <v>57</v>
      </c>
      <c r="D7" s="125" t="s">
        <v>2</v>
      </c>
      <c r="E7" s="119" t="s">
        <v>27</v>
      </c>
      <c r="F7" s="119" t="s">
        <v>3</v>
      </c>
      <c r="G7" s="118" t="s">
        <v>28</v>
      </c>
    </row>
    <row r="8" spans="1:7" ht="12.75">
      <c r="A8" s="117"/>
      <c r="B8" s="117"/>
      <c r="C8" s="115"/>
      <c r="D8" s="126"/>
      <c r="E8" s="119"/>
      <c r="F8" s="119"/>
      <c r="G8" s="118"/>
    </row>
    <row r="9" spans="1:7" ht="12.75">
      <c r="A9" s="13">
        <v>1</v>
      </c>
      <c r="B9" s="13">
        <v>2</v>
      </c>
      <c r="C9" s="32" t="s">
        <v>78</v>
      </c>
      <c r="D9" s="30">
        <v>4</v>
      </c>
      <c r="E9" s="13">
        <v>5</v>
      </c>
      <c r="F9" s="13">
        <v>6</v>
      </c>
      <c r="G9" s="13">
        <v>7</v>
      </c>
    </row>
    <row r="10" spans="1:7" ht="15.75">
      <c r="A10" s="17" t="s">
        <v>4</v>
      </c>
      <c r="B10" s="18"/>
      <c r="C10" s="18"/>
      <c r="D10" s="53" t="s">
        <v>5</v>
      </c>
      <c r="E10" s="15">
        <f>SUM(E11)</f>
        <v>0</v>
      </c>
      <c r="F10" s="15">
        <f>SUM(F11)</f>
        <v>4</v>
      </c>
      <c r="G10" s="28"/>
    </row>
    <row r="11" spans="1:7" ht="14.25">
      <c r="A11" s="116"/>
      <c r="B11" s="120" t="s">
        <v>34</v>
      </c>
      <c r="C11" s="36"/>
      <c r="D11" s="48" t="s">
        <v>24</v>
      </c>
      <c r="E11" s="3">
        <f>SUM(E12)</f>
        <v>0</v>
      </c>
      <c r="F11" s="3">
        <f>SUM(F12)</f>
        <v>4</v>
      </c>
      <c r="G11" s="24"/>
    </row>
    <row r="12" spans="1:7" s="20" customFormat="1" ht="36">
      <c r="A12" s="116"/>
      <c r="B12" s="121"/>
      <c r="C12" s="35" t="s">
        <v>87</v>
      </c>
      <c r="D12" s="49" t="s">
        <v>60</v>
      </c>
      <c r="E12" s="2">
        <v>0</v>
      </c>
      <c r="F12" s="2">
        <v>4</v>
      </c>
      <c r="G12" s="16"/>
    </row>
    <row r="13" spans="1:7" ht="15.75">
      <c r="A13" s="17">
        <v>600</v>
      </c>
      <c r="B13" s="18"/>
      <c r="C13" s="18"/>
      <c r="D13" s="53" t="s">
        <v>32</v>
      </c>
      <c r="E13" s="15">
        <f>SUM(E14+E16+E19)</f>
        <v>18942</v>
      </c>
      <c r="F13" s="15">
        <f>SUM(F14+F16+F19)</f>
        <v>48192</v>
      </c>
      <c r="G13" s="28">
        <f>F13/E13*100</f>
        <v>254.41875197972757</v>
      </c>
    </row>
    <row r="14" spans="1:7" s="82" customFormat="1" ht="14.25" customHeight="1">
      <c r="A14" s="5"/>
      <c r="B14" s="110">
        <v>60014</v>
      </c>
      <c r="C14" s="33"/>
      <c r="D14" s="50" t="s">
        <v>6</v>
      </c>
      <c r="E14" s="1">
        <f>SUM(E15)</f>
        <v>18942</v>
      </c>
      <c r="F14" s="1">
        <f>SUM(F15)</f>
        <v>18942</v>
      </c>
      <c r="G14" s="24">
        <f>F14/E14*100</f>
        <v>100</v>
      </c>
    </row>
    <row r="15" spans="1:7" s="81" customFormat="1" ht="36">
      <c r="A15" s="8"/>
      <c r="B15" s="110"/>
      <c r="C15" s="34" t="s">
        <v>80</v>
      </c>
      <c r="D15" s="49" t="s">
        <v>79</v>
      </c>
      <c r="E15" s="2">
        <v>18942</v>
      </c>
      <c r="F15" s="2">
        <v>18942</v>
      </c>
      <c r="G15" s="16">
        <f>F15/E15*100</f>
        <v>100</v>
      </c>
    </row>
    <row r="16" spans="1:7" s="83" customFormat="1" ht="15.75">
      <c r="A16" s="8"/>
      <c r="B16" s="102">
        <v>60016</v>
      </c>
      <c r="C16" s="43"/>
      <c r="D16" s="58" t="s">
        <v>45</v>
      </c>
      <c r="E16" s="59">
        <f>SUM(E17:E18)</f>
        <v>0</v>
      </c>
      <c r="F16" s="59">
        <f>SUM(F17:F18)</f>
        <v>27764</v>
      </c>
      <c r="G16" s="16"/>
    </row>
    <row r="17" spans="1:7" s="81" customFormat="1" ht="12" customHeight="1">
      <c r="A17" s="8"/>
      <c r="B17" s="107"/>
      <c r="C17" s="34" t="s">
        <v>86</v>
      </c>
      <c r="D17" s="47" t="s">
        <v>13</v>
      </c>
      <c r="E17" s="2">
        <v>0</v>
      </c>
      <c r="F17" s="2">
        <v>2764</v>
      </c>
      <c r="G17" s="16"/>
    </row>
    <row r="18" spans="1:7" s="81" customFormat="1" ht="12" customHeight="1">
      <c r="A18" s="8"/>
      <c r="B18" s="107"/>
      <c r="C18" s="34" t="s">
        <v>97</v>
      </c>
      <c r="D18" s="47" t="s">
        <v>16</v>
      </c>
      <c r="E18" s="2">
        <v>0</v>
      </c>
      <c r="F18" s="2">
        <v>25000</v>
      </c>
      <c r="G18" s="16"/>
    </row>
    <row r="19" spans="1:7" s="84" customFormat="1" ht="15.75">
      <c r="A19" s="8"/>
      <c r="B19" s="6">
        <v>60095</v>
      </c>
      <c r="C19" s="33"/>
      <c r="D19" s="50" t="s">
        <v>24</v>
      </c>
      <c r="E19" s="1">
        <f>SUM(E20:E21)</f>
        <v>0</v>
      </c>
      <c r="F19" s="1">
        <f>SUM(F20:F21)</f>
        <v>1486</v>
      </c>
      <c r="G19" s="16"/>
    </row>
    <row r="20" spans="1:7" s="81" customFormat="1" ht="14.25" customHeight="1">
      <c r="A20" s="109"/>
      <c r="B20" s="104"/>
      <c r="C20" s="34" t="s">
        <v>88</v>
      </c>
      <c r="D20" s="49" t="s">
        <v>61</v>
      </c>
      <c r="E20" s="2">
        <v>0</v>
      </c>
      <c r="F20" s="2">
        <v>90</v>
      </c>
      <c r="G20" s="16"/>
    </row>
    <row r="21" spans="1:7" s="81" customFormat="1" ht="14.25" customHeight="1">
      <c r="A21" s="101"/>
      <c r="B21" s="105"/>
      <c r="C21" s="40" t="s">
        <v>86</v>
      </c>
      <c r="D21" s="86" t="s">
        <v>13</v>
      </c>
      <c r="E21" s="2">
        <v>0</v>
      </c>
      <c r="F21" s="2">
        <v>1396</v>
      </c>
      <c r="G21" s="16"/>
    </row>
    <row r="22" spans="1:7" ht="15.75">
      <c r="A22" s="17">
        <v>700</v>
      </c>
      <c r="B22" s="18"/>
      <c r="C22" s="18"/>
      <c r="D22" s="53" t="s">
        <v>8</v>
      </c>
      <c r="E22" s="15">
        <f>SUM(E23+E33+E35)</f>
        <v>6604107</v>
      </c>
      <c r="F22" s="15">
        <f>SUM(F23+F33+F35)</f>
        <v>3232591</v>
      </c>
      <c r="G22" s="28">
        <f aca="true" t="shared" si="0" ref="G22:G29">F22/E22*100</f>
        <v>48.94819238997793</v>
      </c>
    </row>
    <row r="23" spans="1:7" ht="15.75">
      <c r="A23" s="5"/>
      <c r="B23" s="106">
        <v>70005</v>
      </c>
      <c r="C23" s="33"/>
      <c r="D23" s="50" t="s">
        <v>9</v>
      </c>
      <c r="E23" s="1">
        <f>SUM(E24:E32)</f>
        <v>6564107</v>
      </c>
      <c r="F23" s="1">
        <f>SUM(F24:F32)</f>
        <v>3194783</v>
      </c>
      <c r="G23" s="24">
        <f t="shared" si="0"/>
        <v>48.67048937502085</v>
      </c>
    </row>
    <row r="24" spans="1:7" s="20" customFormat="1" ht="24">
      <c r="A24" s="8"/>
      <c r="B24" s="104"/>
      <c r="C24" s="34" t="s">
        <v>89</v>
      </c>
      <c r="D24" s="49" t="s">
        <v>55</v>
      </c>
      <c r="E24" s="2">
        <v>400000</v>
      </c>
      <c r="F24" s="2">
        <v>226494</v>
      </c>
      <c r="G24" s="16">
        <f t="shared" si="0"/>
        <v>56.62350000000001</v>
      </c>
    </row>
    <row r="25" spans="1:7" s="20" customFormat="1" ht="12" customHeight="1">
      <c r="A25" s="8"/>
      <c r="B25" s="104"/>
      <c r="C25" s="34" t="s">
        <v>86</v>
      </c>
      <c r="D25" s="49" t="s">
        <v>13</v>
      </c>
      <c r="E25" s="2">
        <v>0</v>
      </c>
      <c r="F25" s="2">
        <v>2202</v>
      </c>
      <c r="G25" s="16"/>
    </row>
    <row r="26" spans="1:7" s="20" customFormat="1" ht="36">
      <c r="A26" s="10"/>
      <c r="B26" s="105"/>
      <c r="C26" s="34" t="s">
        <v>87</v>
      </c>
      <c r="D26" s="49" t="s">
        <v>62</v>
      </c>
      <c r="E26" s="2">
        <v>4000000</v>
      </c>
      <c r="F26" s="2">
        <v>1758748</v>
      </c>
      <c r="G26" s="16">
        <f t="shared" si="0"/>
        <v>43.9687</v>
      </c>
    </row>
    <row r="27" spans="1:7" s="20" customFormat="1" ht="24">
      <c r="A27" s="8"/>
      <c r="B27" s="106"/>
      <c r="C27" s="40" t="s">
        <v>90</v>
      </c>
      <c r="D27" s="79" t="s">
        <v>63</v>
      </c>
      <c r="E27" s="11">
        <v>150000</v>
      </c>
      <c r="F27" s="11">
        <v>66012</v>
      </c>
      <c r="G27" s="25">
        <f t="shared" si="0"/>
        <v>44.008</v>
      </c>
    </row>
    <row r="28" spans="1:7" s="20" customFormat="1" ht="24">
      <c r="A28" s="8"/>
      <c r="B28" s="104"/>
      <c r="C28" s="34" t="s">
        <v>130</v>
      </c>
      <c r="D28" s="49" t="s">
        <v>132</v>
      </c>
      <c r="E28" s="2">
        <v>30000</v>
      </c>
      <c r="F28" s="2">
        <v>0</v>
      </c>
      <c r="G28" s="16">
        <f t="shared" si="0"/>
        <v>0</v>
      </c>
    </row>
    <row r="29" spans="1:7" s="20" customFormat="1" ht="15.75">
      <c r="A29" s="8"/>
      <c r="B29" s="104"/>
      <c r="C29" s="34" t="s">
        <v>131</v>
      </c>
      <c r="D29" s="49" t="s">
        <v>133</v>
      </c>
      <c r="E29" s="2">
        <v>1844107</v>
      </c>
      <c r="F29" s="2">
        <v>1074523</v>
      </c>
      <c r="G29" s="16">
        <f t="shared" si="0"/>
        <v>58.26793130767358</v>
      </c>
    </row>
    <row r="30" spans="1:7" s="20" customFormat="1" ht="15.75">
      <c r="A30" s="8"/>
      <c r="B30" s="104"/>
      <c r="C30" s="34" t="s">
        <v>91</v>
      </c>
      <c r="D30" s="49" t="s">
        <v>33</v>
      </c>
      <c r="E30" s="2">
        <v>10000</v>
      </c>
      <c r="F30" s="2">
        <v>845</v>
      </c>
      <c r="G30" s="16">
        <f aca="true" t="shared" si="1" ref="G30:G43">F30/E30*100</f>
        <v>8.450000000000001</v>
      </c>
    </row>
    <row r="31" spans="1:7" s="20" customFormat="1" ht="12.75" customHeight="1">
      <c r="A31" s="109"/>
      <c r="B31" s="104"/>
      <c r="C31" s="34" t="s">
        <v>92</v>
      </c>
      <c r="D31" s="49" t="s">
        <v>22</v>
      </c>
      <c r="E31" s="2">
        <v>100000</v>
      </c>
      <c r="F31" s="2">
        <v>58161</v>
      </c>
      <c r="G31" s="16">
        <f t="shared" si="1"/>
        <v>58.160999999999994</v>
      </c>
    </row>
    <row r="32" spans="1:7" s="20" customFormat="1" ht="12" customHeight="1">
      <c r="A32" s="109"/>
      <c r="B32" s="105"/>
      <c r="C32" s="34" t="s">
        <v>93</v>
      </c>
      <c r="D32" s="49" t="s">
        <v>14</v>
      </c>
      <c r="E32" s="2">
        <v>30000</v>
      </c>
      <c r="F32" s="2">
        <v>7798</v>
      </c>
      <c r="G32" s="16">
        <f t="shared" si="1"/>
        <v>25.993333333333336</v>
      </c>
    </row>
    <row r="33" spans="1:7" ht="14.25">
      <c r="A33" s="109"/>
      <c r="B33" s="106">
        <v>70021</v>
      </c>
      <c r="C33" s="33"/>
      <c r="D33" s="50" t="s">
        <v>35</v>
      </c>
      <c r="E33" s="1">
        <f>SUM(E34)</f>
        <v>40000</v>
      </c>
      <c r="F33" s="1">
        <f>SUM(F34)</f>
        <v>37651</v>
      </c>
      <c r="G33" s="16">
        <f t="shared" si="1"/>
        <v>94.1275</v>
      </c>
    </row>
    <row r="34" spans="1:7" s="20" customFormat="1" ht="12" customHeight="1">
      <c r="A34" s="109"/>
      <c r="B34" s="105"/>
      <c r="C34" s="34" t="s">
        <v>93</v>
      </c>
      <c r="D34" s="49" t="s">
        <v>14</v>
      </c>
      <c r="E34" s="2">
        <v>40000</v>
      </c>
      <c r="F34" s="2">
        <v>37651</v>
      </c>
      <c r="G34" s="16">
        <f t="shared" si="1"/>
        <v>94.1275</v>
      </c>
    </row>
    <row r="35" spans="1:7" s="42" customFormat="1" ht="14.25">
      <c r="A35" s="56"/>
      <c r="B35" s="102">
        <v>70095</v>
      </c>
      <c r="C35" s="43"/>
      <c r="D35" s="58" t="s">
        <v>24</v>
      </c>
      <c r="E35" s="59">
        <f>SUM(E36)</f>
        <v>0</v>
      </c>
      <c r="F35" s="59">
        <f>SUM(F36)</f>
        <v>157</v>
      </c>
      <c r="G35" s="16"/>
    </row>
    <row r="36" spans="1:7" s="62" customFormat="1" ht="12" customHeight="1">
      <c r="A36" s="67"/>
      <c r="B36" s="103"/>
      <c r="C36" s="68" t="s">
        <v>93</v>
      </c>
      <c r="D36" s="49" t="s">
        <v>14</v>
      </c>
      <c r="E36" s="60">
        <v>0</v>
      </c>
      <c r="F36" s="60">
        <v>157</v>
      </c>
      <c r="G36" s="16"/>
    </row>
    <row r="37" spans="1:7" ht="15.75">
      <c r="A37" s="17">
        <v>710</v>
      </c>
      <c r="B37" s="18"/>
      <c r="C37" s="18"/>
      <c r="D37" s="53" t="s">
        <v>10</v>
      </c>
      <c r="E37" s="15">
        <f>SUM(E41+E38)</f>
        <v>64882</v>
      </c>
      <c r="F37" s="15">
        <f>SUM(F41+F38)</f>
        <v>50756</v>
      </c>
      <c r="G37" s="28">
        <f t="shared" si="1"/>
        <v>78.22816805893777</v>
      </c>
    </row>
    <row r="38" spans="1:7" ht="15" customHeight="1">
      <c r="A38" s="45"/>
      <c r="B38" s="6">
        <v>71004</v>
      </c>
      <c r="C38" s="33"/>
      <c r="D38" s="50" t="s">
        <v>36</v>
      </c>
      <c r="E38" s="1">
        <f>SUM(E39:E40)</f>
        <v>15000</v>
      </c>
      <c r="F38" s="1">
        <f>SUM(F39:F40)</f>
        <v>18436</v>
      </c>
      <c r="G38" s="16">
        <f t="shared" si="1"/>
        <v>122.90666666666668</v>
      </c>
    </row>
    <row r="39" spans="1:7" s="20" customFormat="1" ht="12" customHeight="1">
      <c r="A39" s="45"/>
      <c r="B39" s="9"/>
      <c r="C39" s="34" t="s">
        <v>97</v>
      </c>
      <c r="D39" s="49" t="s">
        <v>16</v>
      </c>
      <c r="E39" s="2">
        <v>15000</v>
      </c>
      <c r="F39" s="2">
        <v>15000</v>
      </c>
      <c r="G39" s="16">
        <f t="shared" si="1"/>
        <v>100</v>
      </c>
    </row>
    <row r="40" spans="1:7" s="20" customFormat="1" ht="15" customHeight="1">
      <c r="A40" s="100"/>
      <c r="B40" s="4"/>
      <c r="C40" s="34" t="s">
        <v>93</v>
      </c>
      <c r="D40" s="49" t="s">
        <v>14</v>
      </c>
      <c r="E40" s="2">
        <v>0</v>
      </c>
      <c r="F40" s="2">
        <v>3436</v>
      </c>
      <c r="G40" s="16"/>
    </row>
    <row r="41" spans="1:7" ht="15" customHeight="1">
      <c r="A41" s="100"/>
      <c r="B41" s="6">
        <v>71035</v>
      </c>
      <c r="C41" s="33"/>
      <c r="D41" s="50" t="s">
        <v>37</v>
      </c>
      <c r="E41" s="1">
        <f>SUM(E42:E43)</f>
        <v>49882</v>
      </c>
      <c r="F41" s="1">
        <f>SUM(F42:F43)</f>
        <v>32320</v>
      </c>
      <c r="G41" s="16">
        <f t="shared" si="1"/>
        <v>64.79291127059861</v>
      </c>
    </row>
    <row r="42" spans="1:7" s="20" customFormat="1" ht="24">
      <c r="A42" s="45"/>
      <c r="B42" s="9"/>
      <c r="C42" s="34" t="s">
        <v>144</v>
      </c>
      <c r="D42" s="49" t="s">
        <v>145</v>
      </c>
      <c r="E42" s="2">
        <v>9882</v>
      </c>
      <c r="F42" s="2">
        <v>9882</v>
      </c>
      <c r="G42" s="16">
        <f t="shared" si="1"/>
        <v>100</v>
      </c>
    </row>
    <row r="43" spans="1:7" s="20" customFormat="1" ht="36">
      <c r="A43" s="46"/>
      <c r="B43" s="4"/>
      <c r="C43" s="34" t="s">
        <v>87</v>
      </c>
      <c r="D43" s="49" t="s">
        <v>128</v>
      </c>
      <c r="E43" s="2">
        <v>40000</v>
      </c>
      <c r="F43" s="2">
        <v>22438</v>
      </c>
      <c r="G43" s="16">
        <f t="shared" si="1"/>
        <v>56.09499999999999</v>
      </c>
    </row>
    <row r="44" spans="1:7" ht="15.75">
      <c r="A44" s="17">
        <v>750</v>
      </c>
      <c r="B44" s="18"/>
      <c r="C44" s="18"/>
      <c r="D44" s="53" t="s">
        <v>11</v>
      </c>
      <c r="E44" s="15">
        <f>SUM(E45+E48+E53)</f>
        <v>1682800</v>
      </c>
      <c r="F44" s="15">
        <f>SUM(F45+F48+F53)</f>
        <v>132578</v>
      </c>
      <c r="G44" s="28">
        <f aca="true" t="shared" si="2" ref="G44:G52">F44/E44*100</f>
        <v>7.8784169241739965</v>
      </c>
    </row>
    <row r="45" spans="1:7" ht="14.25">
      <c r="A45" s="85"/>
      <c r="B45" s="94">
        <v>75011</v>
      </c>
      <c r="C45" s="36"/>
      <c r="D45" s="48" t="s">
        <v>12</v>
      </c>
      <c r="E45" s="3">
        <f>SUM(E46:E47)</f>
        <v>230000</v>
      </c>
      <c r="F45" s="3">
        <f>SUM(F46:F47)</f>
        <v>123221</v>
      </c>
      <c r="G45" s="26">
        <f t="shared" si="2"/>
        <v>53.57434782608696</v>
      </c>
    </row>
    <row r="46" spans="1:7" s="20" customFormat="1" ht="36">
      <c r="A46" s="21"/>
      <c r="B46" s="95"/>
      <c r="C46" s="44" t="s">
        <v>96</v>
      </c>
      <c r="D46" s="79" t="s">
        <v>56</v>
      </c>
      <c r="E46" s="74">
        <v>221000</v>
      </c>
      <c r="F46" s="74">
        <v>119771</v>
      </c>
      <c r="G46" s="75">
        <f t="shared" si="2"/>
        <v>54.19502262443439</v>
      </c>
    </row>
    <row r="47" spans="1:7" s="20" customFormat="1" ht="24">
      <c r="A47" s="95"/>
      <c r="B47" s="96"/>
      <c r="C47" s="44" t="s">
        <v>119</v>
      </c>
      <c r="D47" s="49" t="s">
        <v>120</v>
      </c>
      <c r="E47" s="12">
        <v>9000</v>
      </c>
      <c r="F47" s="12">
        <v>3450</v>
      </c>
      <c r="G47" s="75">
        <f t="shared" si="2"/>
        <v>38.333333333333336</v>
      </c>
    </row>
    <row r="48" spans="1:7" ht="14.25">
      <c r="A48" s="95"/>
      <c r="B48" s="9">
        <v>75023</v>
      </c>
      <c r="C48" s="33"/>
      <c r="D48" s="50" t="s">
        <v>39</v>
      </c>
      <c r="E48" s="1">
        <f>SUM(E49:E52)</f>
        <v>1452800</v>
      </c>
      <c r="F48" s="1">
        <f>SUM(F49:F52)</f>
        <v>8078</v>
      </c>
      <c r="G48" s="24">
        <f t="shared" si="2"/>
        <v>0.5560297356828194</v>
      </c>
    </row>
    <row r="49" spans="1:7" s="20" customFormat="1" ht="12" customHeight="1">
      <c r="A49" s="21"/>
      <c r="B49" s="9"/>
      <c r="C49" s="40" t="s">
        <v>86</v>
      </c>
      <c r="D49" s="49" t="s">
        <v>13</v>
      </c>
      <c r="E49" s="2">
        <v>0</v>
      </c>
      <c r="F49" s="2">
        <v>4557</v>
      </c>
      <c r="G49" s="16"/>
    </row>
    <row r="50" spans="1:7" s="20" customFormat="1" ht="12.75" customHeight="1">
      <c r="A50" s="39"/>
      <c r="B50" s="4"/>
      <c r="C50" s="34" t="s">
        <v>94</v>
      </c>
      <c r="D50" s="47" t="s">
        <v>7</v>
      </c>
      <c r="E50" s="2">
        <v>0</v>
      </c>
      <c r="F50" s="2">
        <v>117</v>
      </c>
      <c r="G50" s="16"/>
    </row>
    <row r="51" spans="1:7" s="20" customFormat="1" ht="14.25" customHeight="1">
      <c r="A51" s="21"/>
      <c r="B51" s="9"/>
      <c r="C51" s="40" t="s">
        <v>93</v>
      </c>
      <c r="D51" s="86" t="s">
        <v>14</v>
      </c>
      <c r="E51" s="11">
        <v>0</v>
      </c>
      <c r="F51" s="11">
        <v>3404</v>
      </c>
      <c r="G51" s="25"/>
    </row>
    <row r="52" spans="1:7" s="20" customFormat="1" ht="36">
      <c r="A52" s="21"/>
      <c r="B52" s="4"/>
      <c r="C52" s="34" t="s">
        <v>146</v>
      </c>
      <c r="D52" s="47" t="s">
        <v>77</v>
      </c>
      <c r="E52" s="2">
        <v>1452800</v>
      </c>
      <c r="F52" s="2">
        <v>0</v>
      </c>
      <c r="G52" s="16">
        <f t="shared" si="2"/>
        <v>0</v>
      </c>
    </row>
    <row r="53" spans="1:7" s="22" customFormat="1" ht="12.75" customHeight="1">
      <c r="A53" s="21"/>
      <c r="B53" s="106">
        <v>75095</v>
      </c>
      <c r="C53" s="33"/>
      <c r="D53" s="50" t="s">
        <v>24</v>
      </c>
      <c r="E53" s="1">
        <f>SUM(E54)</f>
        <v>0</v>
      </c>
      <c r="F53" s="1">
        <f>SUM(F54)</f>
        <v>1279</v>
      </c>
      <c r="G53" s="16"/>
    </row>
    <row r="54" spans="1:7" s="20" customFormat="1" ht="12.75" customHeight="1">
      <c r="A54" s="39"/>
      <c r="B54" s="105"/>
      <c r="C54" s="34" t="s">
        <v>93</v>
      </c>
      <c r="D54" s="49" t="s">
        <v>14</v>
      </c>
      <c r="E54" s="2">
        <v>0</v>
      </c>
      <c r="F54" s="2">
        <v>1279</v>
      </c>
      <c r="G54" s="16"/>
    </row>
    <row r="55" spans="1:7" ht="25.5">
      <c r="A55" s="17">
        <v>751</v>
      </c>
      <c r="B55" s="18"/>
      <c r="C55" s="18"/>
      <c r="D55" s="92" t="s">
        <v>50</v>
      </c>
      <c r="E55" s="15">
        <f>SUM(E56)</f>
        <v>5088</v>
      </c>
      <c r="F55" s="15">
        <f>SUM(F56)</f>
        <v>2544</v>
      </c>
      <c r="G55" s="28">
        <f aca="true" t="shared" si="3" ref="G55:G66">F55/E55*100</f>
        <v>50</v>
      </c>
    </row>
    <row r="56" spans="1:7" ht="28.5" customHeight="1">
      <c r="A56" s="85"/>
      <c r="B56" s="6">
        <v>75101</v>
      </c>
      <c r="C56" s="33"/>
      <c r="D56" s="50" t="s">
        <v>51</v>
      </c>
      <c r="E56" s="1">
        <f>SUM(E57)</f>
        <v>5088</v>
      </c>
      <c r="F56" s="1">
        <f>SUM(F57)</f>
        <v>2544</v>
      </c>
      <c r="G56" s="24">
        <f t="shared" si="3"/>
        <v>50</v>
      </c>
    </row>
    <row r="57" spans="1:7" s="20" customFormat="1" ht="36">
      <c r="A57" s="21"/>
      <c r="B57" s="4"/>
      <c r="C57" s="34" t="s">
        <v>96</v>
      </c>
      <c r="D57" s="49" t="s">
        <v>56</v>
      </c>
      <c r="E57" s="2">
        <v>5088</v>
      </c>
      <c r="F57" s="2">
        <v>2544</v>
      </c>
      <c r="G57" s="16">
        <f t="shared" si="3"/>
        <v>50</v>
      </c>
    </row>
    <row r="58" spans="1:7" ht="31.5">
      <c r="A58" s="17">
        <v>754</v>
      </c>
      <c r="B58" s="18"/>
      <c r="C58" s="18"/>
      <c r="D58" s="53" t="s">
        <v>15</v>
      </c>
      <c r="E58" s="15">
        <f>SUM(E59)</f>
        <v>35700</v>
      </c>
      <c r="F58" s="15">
        <f>SUM(F59)</f>
        <v>33028</v>
      </c>
      <c r="G58" s="28">
        <f t="shared" si="3"/>
        <v>92.51540616246498</v>
      </c>
    </row>
    <row r="59" spans="1:7" ht="14.25">
      <c r="A59" s="94"/>
      <c r="B59" s="94">
        <v>75416</v>
      </c>
      <c r="C59" s="36"/>
      <c r="D59" s="48" t="s">
        <v>40</v>
      </c>
      <c r="E59" s="3">
        <f>SUM(E60:E63)</f>
        <v>35700</v>
      </c>
      <c r="F59" s="3">
        <f>SUM(F60:F63)</f>
        <v>33028</v>
      </c>
      <c r="G59" s="37">
        <f t="shared" si="3"/>
        <v>92.51540616246498</v>
      </c>
    </row>
    <row r="60" spans="1:7" s="20" customFormat="1" ht="14.25" customHeight="1">
      <c r="A60" s="95"/>
      <c r="B60" s="95"/>
      <c r="C60" s="44" t="s">
        <v>98</v>
      </c>
      <c r="D60" s="49" t="s">
        <v>58</v>
      </c>
      <c r="E60" s="2">
        <v>30000</v>
      </c>
      <c r="F60" s="12">
        <v>24492</v>
      </c>
      <c r="G60" s="16">
        <f t="shared" si="3"/>
        <v>81.64</v>
      </c>
    </row>
    <row r="61" spans="1:7" s="20" customFormat="1" ht="14.25" customHeight="1">
      <c r="A61" s="95"/>
      <c r="B61" s="95"/>
      <c r="C61" s="44" t="s">
        <v>86</v>
      </c>
      <c r="D61" s="49" t="s">
        <v>13</v>
      </c>
      <c r="E61" s="2">
        <v>0</v>
      </c>
      <c r="F61" s="12">
        <v>681</v>
      </c>
      <c r="G61" s="16"/>
    </row>
    <row r="62" spans="1:7" s="20" customFormat="1" ht="14.25" customHeight="1">
      <c r="A62" s="95"/>
      <c r="B62" s="95"/>
      <c r="C62" s="44" t="s">
        <v>131</v>
      </c>
      <c r="D62" s="49" t="s">
        <v>133</v>
      </c>
      <c r="E62" s="2">
        <v>5700</v>
      </c>
      <c r="F62" s="12">
        <v>5700</v>
      </c>
      <c r="G62" s="16">
        <f t="shared" si="3"/>
        <v>100</v>
      </c>
    </row>
    <row r="63" spans="1:7" s="20" customFormat="1" ht="12" customHeight="1">
      <c r="A63" s="96"/>
      <c r="B63" s="96"/>
      <c r="C63" s="35" t="s">
        <v>93</v>
      </c>
      <c r="D63" s="49" t="s">
        <v>14</v>
      </c>
      <c r="E63" s="2">
        <v>0</v>
      </c>
      <c r="F63" s="12">
        <v>2155</v>
      </c>
      <c r="G63" s="16"/>
    </row>
    <row r="64" spans="1:7" ht="38.25">
      <c r="A64" s="17">
        <v>756</v>
      </c>
      <c r="B64" s="18"/>
      <c r="C64" s="18"/>
      <c r="D64" s="92" t="s">
        <v>125</v>
      </c>
      <c r="E64" s="15">
        <f>SUM(E65+E68+E90+E96+E98+E77+E101)</f>
        <v>38977164</v>
      </c>
      <c r="F64" s="15">
        <f>SUM(F65+F68+F90+F96+F98+F77+F101)</f>
        <v>18160925</v>
      </c>
      <c r="G64" s="28">
        <f t="shared" si="3"/>
        <v>46.59375679564578</v>
      </c>
    </row>
    <row r="65" spans="1:7" ht="15.75" customHeight="1">
      <c r="A65" s="108"/>
      <c r="B65" s="106">
        <v>75601</v>
      </c>
      <c r="C65" s="33"/>
      <c r="D65" s="52" t="s">
        <v>129</v>
      </c>
      <c r="E65" s="1">
        <f>SUM(E66:E67)</f>
        <v>80000</v>
      </c>
      <c r="F65" s="1">
        <f>SUM(F66:F67)</f>
        <v>51804</v>
      </c>
      <c r="G65" s="24">
        <f t="shared" si="3"/>
        <v>64.755</v>
      </c>
    </row>
    <row r="66" spans="1:7" s="20" customFormat="1" ht="24">
      <c r="A66" s="109"/>
      <c r="B66" s="104"/>
      <c r="C66" s="40" t="s">
        <v>99</v>
      </c>
      <c r="D66" s="79" t="s">
        <v>59</v>
      </c>
      <c r="E66" s="11">
        <v>80000</v>
      </c>
      <c r="F66" s="11">
        <v>44285</v>
      </c>
      <c r="G66" s="76">
        <f t="shared" si="3"/>
        <v>55.356249999999996</v>
      </c>
    </row>
    <row r="67" spans="1:7" s="20" customFormat="1" ht="15.75" customHeight="1">
      <c r="A67" s="109"/>
      <c r="B67" s="4"/>
      <c r="C67" s="34" t="s">
        <v>91</v>
      </c>
      <c r="D67" s="49" t="s">
        <v>33</v>
      </c>
      <c r="E67" s="2">
        <v>0</v>
      </c>
      <c r="F67" s="2">
        <v>7519</v>
      </c>
      <c r="G67" s="76"/>
    </row>
    <row r="68" spans="1:7" ht="36">
      <c r="A68" s="109"/>
      <c r="B68" s="9">
        <v>75615</v>
      </c>
      <c r="C68" s="41"/>
      <c r="D68" s="80" t="s">
        <v>134</v>
      </c>
      <c r="E68" s="7">
        <f>SUM(E69:E76)</f>
        <v>21920000</v>
      </c>
      <c r="F68" s="7">
        <f>SUM(F69:F76)</f>
        <v>10453818</v>
      </c>
      <c r="G68" s="76">
        <f aca="true" t="shared" si="4" ref="G68:G100">F68/E68*100</f>
        <v>47.690775547445256</v>
      </c>
    </row>
    <row r="69" spans="1:7" s="20" customFormat="1" ht="12" customHeight="1">
      <c r="A69" s="8"/>
      <c r="B69" s="9"/>
      <c r="C69" s="34" t="s">
        <v>100</v>
      </c>
      <c r="D69" s="49" t="s">
        <v>64</v>
      </c>
      <c r="E69" s="2">
        <v>20900000</v>
      </c>
      <c r="F69" s="2">
        <v>10078090</v>
      </c>
      <c r="G69" s="27">
        <f t="shared" si="4"/>
        <v>48.22052631578948</v>
      </c>
    </row>
    <row r="70" spans="1:7" s="20" customFormat="1" ht="12" customHeight="1">
      <c r="A70" s="10"/>
      <c r="B70" s="4"/>
      <c r="C70" s="34" t="s">
        <v>101</v>
      </c>
      <c r="D70" s="49" t="s">
        <v>65</v>
      </c>
      <c r="E70" s="2">
        <v>420000</v>
      </c>
      <c r="F70" s="2">
        <v>182821</v>
      </c>
      <c r="G70" s="27">
        <f t="shared" si="4"/>
        <v>43.52880952380953</v>
      </c>
    </row>
    <row r="71" spans="1:7" s="20" customFormat="1" ht="12" customHeight="1">
      <c r="A71" s="8"/>
      <c r="B71" s="9"/>
      <c r="C71" s="40" t="s">
        <v>102</v>
      </c>
      <c r="D71" s="79" t="s">
        <v>66</v>
      </c>
      <c r="E71" s="11">
        <v>90000</v>
      </c>
      <c r="F71" s="11">
        <v>49628</v>
      </c>
      <c r="G71" s="76">
        <f t="shared" si="4"/>
        <v>55.14222222222222</v>
      </c>
    </row>
    <row r="72" spans="1:7" s="20" customFormat="1" ht="12" customHeight="1">
      <c r="A72" s="8"/>
      <c r="B72" s="9"/>
      <c r="C72" s="34" t="s">
        <v>103</v>
      </c>
      <c r="D72" s="49" t="s">
        <v>67</v>
      </c>
      <c r="E72" s="2">
        <v>70000</v>
      </c>
      <c r="F72" s="2">
        <v>30046</v>
      </c>
      <c r="G72" s="27">
        <f t="shared" si="4"/>
        <v>42.92285714285714</v>
      </c>
    </row>
    <row r="73" spans="1:7" s="20" customFormat="1" ht="15.75" customHeight="1">
      <c r="A73" s="8"/>
      <c r="B73" s="9"/>
      <c r="C73" s="34" t="s">
        <v>104</v>
      </c>
      <c r="D73" s="49" t="s">
        <v>68</v>
      </c>
      <c r="E73" s="2">
        <v>0</v>
      </c>
      <c r="F73" s="2">
        <v>180</v>
      </c>
      <c r="G73" s="27"/>
    </row>
    <row r="74" spans="1:7" s="20" customFormat="1" ht="12" customHeight="1">
      <c r="A74" s="8"/>
      <c r="B74" s="104"/>
      <c r="C74" s="34" t="s">
        <v>105</v>
      </c>
      <c r="D74" s="49" t="s">
        <v>69</v>
      </c>
      <c r="E74" s="2">
        <v>40000</v>
      </c>
      <c r="F74" s="2">
        <v>88661</v>
      </c>
      <c r="G74" s="27">
        <f t="shared" si="4"/>
        <v>221.65249999999997</v>
      </c>
    </row>
    <row r="75" spans="1:7" s="20" customFormat="1" ht="12" customHeight="1">
      <c r="A75" s="8"/>
      <c r="B75" s="104"/>
      <c r="C75" s="34" t="s">
        <v>86</v>
      </c>
      <c r="D75" s="49" t="s">
        <v>13</v>
      </c>
      <c r="E75" s="2">
        <v>0</v>
      </c>
      <c r="F75" s="2">
        <v>88</v>
      </c>
      <c r="G75" s="27"/>
    </row>
    <row r="76" spans="1:7" s="20" customFormat="1" ht="15.75" customHeight="1">
      <c r="A76" s="8"/>
      <c r="B76" s="105"/>
      <c r="C76" s="40" t="s">
        <v>91</v>
      </c>
      <c r="D76" s="79" t="s">
        <v>33</v>
      </c>
      <c r="E76" s="2">
        <v>400000</v>
      </c>
      <c r="F76" s="2">
        <v>24304</v>
      </c>
      <c r="G76" s="27">
        <f t="shared" si="4"/>
        <v>6.0760000000000005</v>
      </c>
    </row>
    <row r="77" spans="1:7" s="42" customFormat="1" ht="42" customHeight="1">
      <c r="A77" s="8"/>
      <c r="B77" s="56">
        <v>75616</v>
      </c>
      <c r="C77" s="63"/>
      <c r="D77" s="77" t="s">
        <v>135</v>
      </c>
      <c r="E77" s="59">
        <f>SUM(E78:E89)</f>
        <v>2615900</v>
      </c>
      <c r="F77" s="59">
        <f>SUM(F78:F89)</f>
        <v>1535542</v>
      </c>
      <c r="G77" s="27">
        <f t="shared" si="4"/>
        <v>58.7003325815207</v>
      </c>
    </row>
    <row r="78" spans="1:7" s="20" customFormat="1" ht="12" customHeight="1">
      <c r="A78" s="8"/>
      <c r="B78" s="67"/>
      <c r="C78" s="65" t="s">
        <v>100</v>
      </c>
      <c r="D78" s="78" t="s">
        <v>64</v>
      </c>
      <c r="E78" s="60">
        <v>1300000</v>
      </c>
      <c r="F78" s="60">
        <v>737696</v>
      </c>
      <c r="G78" s="27">
        <f t="shared" si="4"/>
        <v>56.74584615384616</v>
      </c>
    </row>
    <row r="79" spans="1:7" s="62" customFormat="1" ht="12" customHeight="1">
      <c r="A79" s="8"/>
      <c r="B79" s="67"/>
      <c r="C79" s="65" t="s">
        <v>101</v>
      </c>
      <c r="D79" s="78" t="s">
        <v>65</v>
      </c>
      <c r="E79" s="60">
        <v>500000</v>
      </c>
      <c r="F79" s="60">
        <v>256124</v>
      </c>
      <c r="G79" s="27">
        <f t="shared" si="4"/>
        <v>51.2248</v>
      </c>
    </row>
    <row r="80" spans="1:7" s="62" customFormat="1" ht="12" customHeight="1">
      <c r="A80" s="8"/>
      <c r="B80" s="67"/>
      <c r="C80" s="65" t="s">
        <v>102</v>
      </c>
      <c r="D80" s="78" t="s">
        <v>66</v>
      </c>
      <c r="E80" s="60">
        <v>2600</v>
      </c>
      <c r="F80" s="60">
        <v>1302</v>
      </c>
      <c r="G80" s="27">
        <f t="shared" si="4"/>
        <v>50.07692307692307</v>
      </c>
    </row>
    <row r="81" spans="1:7" s="62" customFormat="1" ht="12" customHeight="1">
      <c r="A81" s="8"/>
      <c r="B81" s="67"/>
      <c r="C81" s="65" t="s">
        <v>103</v>
      </c>
      <c r="D81" s="78" t="s">
        <v>67</v>
      </c>
      <c r="E81" s="60">
        <v>250000</v>
      </c>
      <c r="F81" s="60">
        <v>113195</v>
      </c>
      <c r="G81" s="27">
        <f t="shared" si="4"/>
        <v>45.278</v>
      </c>
    </row>
    <row r="82" spans="1:7" s="62" customFormat="1" ht="12" customHeight="1">
      <c r="A82" s="8"/>
      <c r="B82" s="67"/>
      <c r="C82" s="65" t="s">
        <v>106</v>
      </c>
      <c r="D82" s="78" t="s">
        <v>70</v>
      </c>
      <c r="E82" s="60">
        <v>80000</v>
      </c>
      <c r="F82" s="60">
        <v>31511</v>
      </c>
      <c r="G82" s="27">
        <f t="shared" si="4"/>
        <v>39.38875</v>
      </c>
    </row>
    <row r="83" spans="1:7" s="62" customFormat="1" ht="12" customHeight="1">
      <c r="A83" s="8"/>
      <c r="B83" s="67"/>
      <c r="C83" s="65" t="s">
        <v>107</v>
      </c>
      <c r="D83" s="78" t="s">
        <v>71</v>
      </c>
      <c r="E83" s="60">
        <v>21000</v>
      </c>
      <c r="F83" s="60">
        <v>14136</v>
      </c>
      <c r="G83" s="27">
        <f t="shared" si="4"/>
        <v>67.31428571428572</v>
      </c>
    </row>
    <row r="84" spans="1:7" s="62" customFormat="1" ht="12" customHeight="1">
      <c r="A84" s="8"/>
      <c r="B84" s="67"/>
      <c r="C84" s="65" t="s">
        <v>108</v>
      </c>
      <c r="D84" s="78" t="s">
        <v>72</v>
      </c>
      <c r="E84" s="60">
        <v>40000</v>
      </c>
      <c r="F84" s="60">
        <v>17874</v>
      </c>
      <c r="G84" s="27">
        <f t="shared" si="4"/>
        <v>44.685</v>
      </c>
    </row>
    <row r="85" spans="1:7" s="62" customFormat="1" ht="12" customHeight="1">
      <c r="A85" s="8"/>
      <c r="B85" s="67"/>
      <c r="C85" s="65" t="s">
        <v>104</v>
      </c>
      <c r="D85" s="78" t="s">
        <v>68</v>
      </c>
      <c r="E85" s="60">
        <v>2000</v>
      </c>
      <c r="F85" s="60">
        <v>1290</v>
      </c>
      <c r="G85" s="27">
        <f t="shared" si="4"/>
        <v>64.5</v>
      </c>
    </row>
    <row r="86" spans="1:7" s="62" customFormat="1" ht="12" customHeight="1">
      <c r="A86" s="8"/>
      <c r="B86" s="67"/>
      <c r="C86" s="65" t="s">
        <v>105</v>
      </c>
      <c r="D86" s="78" t="s">
        <v>69</v>
      </c>
      <c r="E86" s="60">
        <v>400000</v>
      </c>
      <c r="F86" s="60">
        <v>339087</v>
      </c>
      <c r="G86" s="27">
        <f t="shared" si="4"/>
        <v>84.77175</v>
      </c>
    </row>
    <row r="87" spans="1:7" s="62" customFormat="1" ht="12" customHeight="1">
      <c r="A87" s="8"/>
      <c r="B87" s="67"/>
      <c r="C87" s="65" t="s">
        <v>109</v>
      </c>
      <c r="D87" s="78" t="s">
        <v>73</v>
      </c>
      <c r="E87" s="60">
        <v>300</v>
      </c>
      <c r="F87" s="60">
        <v>29</v>
      </c>
      <c r="G87" s="27">
        <f t="shared" si="4"/>
        <v>9.666666666666666</v>
      </c>
    </row>
    <row r="88" spans="1:7" s="62" customFormat="1" ht="12" customHeight="1">
      <c r="A88" s="8"/>
      <c r="B88" s="67"/>
      <c r="C88" s="65" t="s">
        <v>86</v>
      </c>
      <c r="D88" s="78" t="s">
        <v>13</v>
      </c>
      <c r="E88" s="60">
        <v>0</v>
      </c>
      <c r="F88" s="60">
        <v>6454</v>
      </c>
      <c r="G88" s="27"/>
    </row>
    <row r="89" spans="1:7" s="62" customFormat="1" ht="12" customHeight="1">
      <c r="A89" s="8"/>
      <c r="B89" s="67"/>
      <c r="C89" s="65" t="s">
        <v>91</v>
      </c>
      <c r="D89" s="78" t="s">
        <v>33</v>
      </c>
      <c r="E89" s="60">
        <v>20000</v>
      </c>
      <c r="F89" s="60">
        <v>16844</v>
      </c>
      <c r="G89" s="27">
        <f t="shared" si="4"/>
        <v>84.22</v>
      </c>
    </row>
    <row r="90" spans="1:7" ht="25.5">
      <c r="A90" s="8"/>
      <c r="B90" s="6">
        <v>75618</v>
      </c>
      <c r="C90" s="33"/>
      <c r="D90" s="52" t="s">
        <v>136</v>
      </c>
      <c r="E90" s="1">
        <f>SUM(E91:E95)</f>
        <v>1727000</v>
      </c>
      <c r="F90" s="1">
        <f>SUM(F91:F95)</f>
        <v>803711</v>
      </c>
      <c r="G90" s="27">
        <f t="shared" si="4"/>
        <v>46.537984944991315</v>
      </c>
    </row>
    <row r="91" spans="1:7" s="20" customFormat="1" ht="12" customHeight="1">
      <c r="A91" s="109"/>
      <c r="B91" s="9"/>
      <c r="C91" s="34" t="s">
        <v>110</v>
      </c>
      <c r="D91" s="49" t="s">
        <v>74</v>
      </c>
      <c r="E91" s="2">
        <v>1200000</v>
      </c>
      <c r="F91" s="2">
        <v>455452</v>
      </c>
      <c r="G91" s="27">
        <f t="shared" si="4"/>
        <v>37.95433333333334</v>
      </c>
    </row>
    <row r="92" spans="1:7" s="20" customFormat="1" ht="12" customHeight="1">
      <c r="A92" s="109"/>
      <c r="B92" s="104"/>
      <c r="C92" s="34" t="s">
        <v>111</v>
      </c>
      <c r="D92" s="49" t="s">
        <v>43</v>
      </c>
      <c r="E92" s="2">
        <v>380000</v>
      </c>
      <c r="F92" s="2">
        <v>288973</v>
      </c>
      <c r="G92" s="27">
        <f t="shared" si="4"/>
        <v>76.04552631578947</v>
      </c>
    </row>
    <row r="93" spans="1:7" s="20" customFormat="1" ht="24">
      <c r="A93" s="109"/>
      <c r="B93" s="104"/>
      <c r="C93" s="40" t="s">
        <v>137</v>
      </c>
      <c r="D93" s="49" t="s">
        <v>138</v>
      </c>
      <c r="E93" s="2">
        <v>147000</v>
      </c>
      <c r="F93" s="2">
        <v>58997</v>
      </c>
      <c r="G93" s="27">
        <f t="shared" si="4"/>
        <v>40.13401360544218</v>
      </c>
    </row>
    <row r="94" spans="1:7" s="20" customFormat="1" ht="12" customHeight="1">
      <c r="A94" s="8"/>
      <c r="B94" s="9"/>
      <c r="C94" s="34" t="s">
        <v>86</v>
      </c>
      <c r="D94" s="49" t="s">
        <v>13</v>
      </c>
      <c r="E94" s="2">
        <v>0</v>
      </c>
      <c r="F94" s="2">
        <v>53</v>
      </c>
      <c r="G94" s="27"/>
    </row>
    <row r="95" spans="1:7" s="20" customFormat="1" ht="12" customHeight="1">
      <c r="A95" s="8"/>
      <c r="B95" s="4"/>
      <c r="C95" s="34" t="s">
        <v>91</v>
      </c>
      <c r="D95" s="49" t="s">
        <v>33</v>
      </c>
      <c r="E95" s="2">
        <v>0</v>
      </c>
      <c r="F95" s="2">
        <v>236</v>
      </c>
      <c r="G95" s="27"/>
    </row>
    <row r="96" spans="1:7" ht="15.75" customHeight="1">
      <c r="A96" s="8"/>
      <c r="B96" s="104">
        <v>75619</v>
      </c>
      <c r="C96" s="41"/>
      <c r="D96" s="72" t="s">
        <v>41</v>
      </c>
      <c r="E96" s="7">
        <f>SUM(E97:E97)</f>
        <v>0</v>
      </c>
      <c r="F96" s="7">
        <f>SUM(F97:F97)</f>
        <v>2085</v>
      </c>
      <c r="G96" s="76"/>
    </row>
    <row r="97" spans="1:7" s="20" customFormat="1" ht="12" customHeight="1">
      <c r="A97" s="8"/>
      <c r="B97" s="104"/>
      <c r="C97" s="40" t="s">
        <v>86</v>
      </c>
      <c r="D97" s="49" t="s">
        <v>13</v>
      </c>
      <c r="E97" s="2">
        <v>0</v>
      </c>
      <c r="F97" s="2">
        <v>2085</v>
      </c>
      <c r="G97" s="27"/>
    </row>
    <row r="98" spans="1:7" ht="14.25" customHeight="1">
      <c r="A98" s="8"/>
      <c r="B98" s="6">
        <v>75621</v>
      </c>
      <c r="C98" s="33"/>
      <c r="D98" s="52" t="s">
        <v>139</v>
      </c>
      <c r="E98" s="1">
        <f>SUM(E99:E100)</f>
        <v>12634264</v>
      </c>
      <c r="F98" s="1">
        <f>SUM(F99:F100)</f>
        <v>5312092</v>
      </c>
      <c r="G98" s="27">
        <f t="shared" si="4"/>
        <v>42.045124274749995</v>
      </c>
    </row>
    <row r="99" spans="1:7" s="20" customFormat="1" ht="12" customHeight="1">
      <c r="A99" s="10"/>
      <c r="B99" s="4"/>
      <c r="C99" s="34" t="s">
        <v>112</v>
      </c>
      <c r="D99" s="49" t="s">
        <v>17</v>
      </c>
      <c r="E99" s="2">
        <v>12134264</v>
      </c>
      <c r="F99" s="2">
        <v>5133669</v>
      </c>
      <c r="G99" s="27">
        <f t="shared" si="4"/>
        <v>42.307213688444556</v>
      </c>
    </row>
    <row r="100" spans="1:7" s="20" customFormat="1" ht="15.75" customHeight="1">
      <c r="A100" s="8"/>
      <c r="B100" s="4"/>
      <c r="C100" s="40" t="s">
        <v>113</v>
      </c>
      <c r="D100" s="79" t="s">
        <v>75</v>
      </c>
      <c r="E100" s="11">
        <v>500000</v>
      </c>
      <c r="F100" s="11">
        <v>178423</v>
      </c>
      <c r="G100" s="76">
        <f t="shared" si="4"/>
        <v>35.6846</v>
      </c>
    </row>
    <row r="101" spans="1:7" s="42" customFormat="1" ht="28.5">
      <c r="A101" s="8"/>
      <c r="B101" s="102">
        <v>75647</v>
      </c>
      <c r="C101" s="43"/>
      <c r="D101" s="58" t="s">
        <v>140</v>
      </c>
      <c r="E101" s="59">
        <f>SUM(E102)</f>
        <v>0</v>
      </c>
      <c r="F101" s="59">
        <f>SUM(F102)</f>
        <v>1873</v>
      </c>
      <c r="G101" s="27"/>
    </row>
    <row r="102" spans="1:7" s="62" customFormat="1" ht="15.75" customHeight="1">
      <c r="A102" s="10"/>
      <c r="B102" s="103"/>
      <c r="C102" s="68" t="s">
        <v>93</v>
      </c>
      <c r="D102" s="69" t="s">
        <v>14</v>
      </c>
      <c r="E102" s="60">
        <v>0</v>
      </c>
      <c r="F102" s="60">
        <v>1873</v>
      </c>
      <c r="G102" s="27"/>
    </row>
    <row r="103" spans="1:7" ht="15.75">
      <c r="A103" s="17">
        <v>758</v>
      </c>
      <c r="B103" s="18"/>
      <c r="C103" s="18"/>
      <c r="D103" s="53" t="s">
        <v>18</v>
      </c>
      <c r="E103" s="15">
        <f>SUM(E104+E106+E109)</f>
        <v>11813203</v>
      </c>
      <c r="F103" s="15">
        <f>SUM(F104+F106+F109)</f>
        <v>7326096</v>
      </c>
      <c r="G103" s="28">
        <f aca="true" t="shared" si="5" ref="G103:G110">F103/E103*100</f>
        <v>62.01616953505328</v>
      </c>
    </row>
    <row r="104" spans="1:7" ht="28.5">
      <c r="A104" s="108"/>
      <c r="B104" s="110">
        <v>75801</v>
      </c>
      <c r="C104" s="33"/>
      <c r="D104" s="50" t="s">
        <v>19</v>
      </c>
      <c r="E104" s="1">
        <f>SUM(E105)</f>
        <v>10943547</v>
      </c>
      <c r="F104" s="1">
        <f>SUM(F105)</f>
        <v>6734488</v>
      </c>
      <c r="G104" s="24">
        <f t="shared" si="5"/>
        <v>61.53843904540274</v>
      </c>
    </row>
    <row r="105" spans="1:7" s="20" customFormat="1" ht="12" customHeight="1">
      <c r="A105" s="109"/>
      <c r="B105" s="110"/>
      <c r="C105" s="34" t="s">
        <v>114</v>
      </c>
      <c r="D105" s="49" t="s">
        <v>20</v>
      </c>
      <c r="E105" s="2">
        <v>10943547</v>
      </c>
      <c r="F105" s="2">
        <v>6734488</v>
      </c>
      <c r="G105" s="16">
        <f t="shared" si="5"/>
        <v>61.53843904540274</v>
      </c>
    </row>
    <row r="106" spans="1:7" ht="14.25" customHeight="1">
      <c r="A106" s="109"/>
      <c r="B106" s="106">
        <v>75814</v>
      </c>
      <c r="C106" s="33"/>
      <c r="D106" s="50" t="s">
        <v>21</v>
      </c>
      <c r="E106" s="1">
        <f>SUM(E107:E108)</f>
        <v>528726</v>
      </c>
      <c r="F106" s="1">
        <f>SUM(F107:F108)</f>
        <v>421142</v>
      </c>
      <c r="G106" s="24">
        <f t="shared" si="5"/>
        <v>79.6522206208887</v>
      </c>
    </row>
    <row r="107" spans="1:7" s="20" customFormat="1" ht="12" customHeight="1">
      <c r="A107" s="109"/>
      <c r="B107" s="104"/>
      <c r="C107" s="34" t="s">
        <v>92</v>
      </c>
      <c r="D107" s="49" t="s">
        <v>22</v>
      </c>
      <c r="E107" s="2">
        <v>200000</v>
      </c>
      <c r="F107" s="2">
        <v>92416</v>
      </c>
      <c r="G107" s="16">
        <f t="shared" si="5"/>
        <v>46.208</v>
      </c>
    </row>
    <row r="108" spans="1:7" s="20" customFormat="1" ht="12" customHeight="1">
      <c r="A108" s="109"/>
      <c r="B108" s="105"/>
      <c r="C108" s="40" t="s">
        <v>93</v>
      </c>
      <c r="D108" s="49" t="s">
        <v>14</v>
      </c>
      <c r="E108" s="2">
        <v>328726</v>
      </c>
      <c r="F108" s="2">
        <v>328726</v>
      </c>
      <c r="G108" s="16">
        <f t="shared" si="5"/>
        <v>100</v>
      </c>
    </row>
    <row r="109" spans="1:7" ht="14.25" customHeight="1">
      <c r="A109" s="109"/>
      <c r="B109" s="6">
        <v>75831</v>
      </c>
      <c r="C109" s="33"/>
      <c r="D109" s="50" t="s">
        <v>121</v>
      </c>
      <c r="E109" s="1">
        <f>SUM(E110)</f>
        <v>340930</v>
      </c>
      <c r="F109" s="1">
        <f>SUM(F110)</f>
        <v>170466</v>
      </c>
      <c r="G109" s="16">
        <f t="shared" si="5"/>
        <v>50.00029331534333</v>
      </c>
    </row>
    <row r="110" spans="1:7" s="20" customFormat="1" ht="12" customHeight="1">
      <c r="A110" s="101"/>
      <c r="B110" s="4"/>
      <c r="C110" s="34" t="s">
        <v>114</v>
      </c>
      <c r="D110" s="49" t="s">
        <v>20</v>
      </c>
      <c r="E110" s="2">
        <v>340930</v>
      </c>
      <c r="F110" s="2">
        <v>170466</v>
      </c>
      <c r="G110" s="16">
        <f t="shared" si="5"/>
        <v>50.00029331534333</v>
      </c>
    </row>
    <row r="111" spans="1:7" ht="15.75">
      <c r="A111" s="17">
        <v>801</v>
      </c>
      <c r="B111" s="18"/>
      <c r="C111" s="18"/>
      <c r="D111" s="53" t="s">
        <v>23</v>
      </c>
      <c r="E111" s="15">
        <f>SUM(E112+E121+E118)</f>
        <v>415000</v>
      </c>
      <c r="F111" s="15">
        <f>SUM(F112+F121+F118)</f>
        <v>189331</v>
      </c>
      <c r="G111" s="28">
        <f>F111/E111*100</f>
        <v>45.62192771084337</v>
      </c>
    </row>
    <row r="112" spans="1:7" s="22" customFormat="1" ht="14.25">
      <c r="A112" s="6"/>
      <c r="B112" s="6">
        <v>80101</v>
      </c>
      <c r="C112" s="33"/>
      <c r="D112" s="50" t="s">
        <v>46</v>
      </c>
      <c r="E112" s="1">
        <f>SUM(E113:E117)</f>
        <v>35000</v>
      </c>
      <c r="F112" s="1">
        <f>SUM(F113:F117)</f>
        <v>37149</v>
      </c>
      <c r="G112" s="24">
        <f>F112/E112*100</f>
        <v>106.13999999999999</v>
      </c>
    </row>
    <row r="113" spans="1:7" s="20" customFormat="1" ht="14.25" customHeight="1">
      <c r="A113" s="9"/>
      <c r="B113" s="9"/>
      <c r="C113" s="34" t="s">
        <v>98</v>
      </c>
      <c r="D113" s="49" t="s">
        <v>58</v>
      </c>
      <c r="E113" s="2">
        <v>0</v>
      </c>
      <c r="F113" s="2">
        <v>1698</v>
      </c>
      <c r="G113" s="16"/>
    </row>
    <row r="114" spans="1:7" s="20" customFormat="1" ht="12" customHeight="1">
      <c r="A114" s="9"/>
      <c r="B114" s="9"/>
      <c r="C114" s="40" t="s">
        <v>86</v>
      </c>
      <c r="D114" s="79" t="s">
        <v>13</v>
      </c>
      <c r="E114" s="2">
        <v>0</v>
      </c>
      <c r="F114" s="2">
        <v>8</v>
      </c>
      <c r="G114" s="16"/>
    </row>
    <row r="115" spans="1:7" s="20" customFormat="1" ht="36">
      <c r="A115" s="9"/>
      <c r="B115" s="9"/>
      <c r="C115" s="40" t="s">
        <v>87</v>
      </c>
      <c r="D115" s="79" t="s">
        <v>128</v>
      </c>
      <c r="E115" s="2">
        <v>25000</v>
      </c>
      <c r="F115" s="2">
        <v>23456</v>
      </c>
      <c r="G115" s="16">
        <f aca="true" t="shared" si="6" ref="G115:G122">F115/E115*100</f>
        <v>93.824</v>
      </c>
    </row>
    <row r="116" spans="1:7" s="20" customFormat="1" ht="14.25">
      <c r="A116" s="104"/>
      <c r="B116" s="9"/>
      <c r="C116" s="40" t="s">
        <v>94</v>
      </c>
      <c r="D116" s="79" t="s">
        <v>7</v>
      </c>
      <c r="E116" s="2">
        <v>5000</v>
      </c>
      <c r="F116" s="2">
        <v>6987</v>
      </c>
      <c r="G116" s="16">
        <f t="shared" si="6"/>
        <v>139.74</v>
      </c>
    </row>
    <row r="117" spans="1:7" s="20" customFormat="1" ht="24">
      <c r="A117" s="104"/>
      <c r="B117" s="4"/>
      <c r="C117" s="40" t="s">
        <v>115</v>
      </c>
      <c r="D117" s="79" t="s">
        <v>76</v>
      </c>
      <c r="E117" s="2">
        <v>5000</v>
      </c>
      <c r="F117" s="2">
        <v>5000</v>
      </c>
      <c r="G117" s="16">
        <f t="shared" si="6"/>
        <v>100</v>
      </c>
    </row>
    <row r="118" spans="1:7" s="42" customFormat="1" ht="14.25">
      <c r="A118" s="9"/>
      <c r="B118" s="102">
        <v>80110</v>
      </c>
      <c r="C118" s="43"/>
      <c r="D118" s="58" t="s">
        <v>52</v>
      </c>
      <c r="E118" s="59">
        <f>SUM(E119:E120)</f>
        <v>365000</v>
      </c>
      <c r="F118" s="59">
        <f>SUM(F119:F120)</f>
        <v>147863</v>
      </c>
      <c r="G118" s="16">
        <f t="shared" si="6"/>
        <v>40.51041095890411</v>
      </c>
    </row>
    <row r="119" spans="1:7" s="62" customFormat="1" ht="36">
      <c r="A119" s="9"/>
      <c r="B119" s="107"/>
      <c r="C119" s="65" t="s">
        <v>87</v>
      </c>
      <c r="D119" s="79" t="s">
        <v>128</v>
      </c>
      <c r="E119" s="66">
        <v>15000</v>
      </c>
      <c r="F119" s="66">
        <v>22463</v>
      </c>
      <c r="G119" s="16">
        <f t="shared" si="6"/>
        <v>149.75333333333333</v>
      </c>
    </row>
    <row r="120" spans="1:7" s="62" customFormat="1" ht="36">
      <c r="A120" s="9"/>
      <c r="B120" s="103"/>
      <c r="C120" s="68" t="s">
        <v>127</v>
      </c>
      <c r="D120" s="69" t="s">
        <v>77</v>
      </c>
      <c r="E120" s="60">
        <v>350000</v>
      </c>
      <c r="F120" s="60">
        <v>125400</v>
      </c>
      <c r="G120" s="16">
        <f t="shared" si="6"/>
        <v>35.82857142857143</v>
      </c>
    </row>
    <row r="121" spans="1:7" s="23" customFormat="1" ht="14.25">
      <c r="A121" s="4"/>
      <c r="B121" s="14">
        <v>80114</v>
      </c>
      <c r="C121" s="33"/>
      <c r="D121" s="50" t="s">
        <v>81</v>
      </c>
      <c r="E121" s="1">
        <f>SUM(E122:E123)</f>
        <v>15000</v>
      </c>
      <c r="F121" s="1">
        <f>SUM(F122:F123)</f>
        <v>4319</v>
      </c>
      <c r="G121" s="16">
        <f t="shared" si="6"/>
        <v>28.793333333333333</v>
      </c>
    </row>
    <row r="122" spans="1:7" s="62" customFormat="1" ht="36">
      <c r="A122" s="9"/>
      <c r="B122" s="9"/>
      <c r="C122" s="65" t="s">
        <v>87</v>
      </c>
      <c r="D122" s="79" t="s">
        <v>128</v>
      </c>
      <c r="E122" s="66">
        <v>15000</v>
      </c>
      <c r="F122" s="66">
        <v>4310</v>
      </c>
      <c r="G122" s="25">
        <f t="shared" si="6"/>
        <v>28.733333333333334</v>
      </c>
    </row>
    <row r="123" spans="1:7" s="20" customFormat="1" ht="14.25" customHeight="1">
      <c r="A123" s="9"/>
      <c r="B123" s="4"/>
      <c r="C123" s="34" t="s">
        <v>92</v>
      </c>
      <c r="D123" s="49" t="s">
        <v>22</v>
      </c>
      <c r="E123" s="2">
        <v>0</v>
      </c>
      <c r="F123" s="2">
        <v>9</v>
      </c>
      <c r="G123" s="16"/>
    </row>
    <row r="124" spans="1:7" ht="15.75">
      <c r="A124" s="17">
        <v>852</v>
      </c>
      <c r="B124" s="18"/>
      <c r="C124" s="18"/>
      <c r="D124" s="53" t="s">
        <v>116</v>
      </c>
      <c r="E124" s="15">
        <f>SUM(E125+E128+E130+E134+E136+E139+E143)</f>
        <v>12801218</v>
      </c>
      <c r="F124" s="15">
        <f>SUM(F125+F128+F130+F134+F136+F139+F143)</f>
        <v>6246043</v>
      </c>
      <c r="G124" s="28">
        <f aca="true" t="shared" si="7" ref="G124:G145">F124/E124*100</f>
        <v>48.792568019699374</v>
      </c>
    </row>
    <row r="125" spans="1:7" ht="28.5">
      <c r="A125" s="5"/>
      <c r="B125" s="106">
        <v>85212</v>
      </c>
      <c r="C125" s="33"/>
      <c r="D125" s="50" t="s">
        <v>118</v>
      </c>
      <c r="E125" s="1">
        <f>SUM(E126:E127)</f>
        <v>10666000</v>
      </c>
      <c r="F125" s="1">
        <f>SUM(F126:F127)</f>
        <v>5043730</v>
      </c>
      <c r="G125" s="24">
        <f t="shared" si="7"/>
        <v>47.28792424526533</v>
      </c>
    </row>
    <row r="126" spans="1:7" s="62" customFormat="1" ht="12">
      <c r="A126" s="67"/>
      <c r="B126" s="104"/>
      <c r="C126" s="65" t="s">
        <v>93</v>
      </c>
      <c r="D126" s="78" t="s">
        <v>14</v>
      </c>
      <c r="E126" s="60">
        <v>0</v>
      </c>
      <c r="F126" s="60">
        <v>800</v>
      </c>
      <c r="G126" s="61"/>
    </row>
    <row r="127" spans="1:7" ht="36">
      <c r="A127" s="8"/>
      <c r="B127" s="104"/>
      <c r="C127" s="40" t="s">
        <v>96</v>
      </c>
      <c r="D127" s="79" t="s">
        <v>56</v>
      </c>
      <c r="E127" s="2">
        <v>10666000</v>
      </c>
      <c r="F127" s="2">
        <v>5042930</v>
      </c>
      <c r="G127" s="24">
        <f t="shared" si="7"/>
        <v>47.28042377648603</v>
      </c>
    </row>
    <row r="128" spans="1:7" s="42" customFormat="1" ht="42.75">
      <c r="A128" s="8"/>
      <c r="B128" s="102">
        <v>85213</v>
      </c>
      <c r="C128" s="63"/>
      <c r="D128" s="77" t="s">
        <v>117</v>
      </c>
      <c r="E128" s="59">
        <f>SUM(E129:E129)</f>
        <v>80000</v>
      </c>
      <c r="F128" s="59">
        <f>SUM(F129:F129)</f>
        <v>39996</v>
      </c>
      <c r="G128" s="16">
        <f t="shared" si="7"/>
        <v>49.995</v>
      </c>
    </row>
    <row r="129" spans="1:7" s="62" customFormat="1" ht="36">
      <c r="A129" s="109"/>
      <c r="B129" s="103"/>
      <c r="C129" s="65" t="s">
        <v>96</v>
      </c>
      <c r="D129" s="79" t="s">
        <v>56</v>
      </c>
      <c r="E129" s="60">
        <v>80000</v>
      </c>
      <c r="F129" s="60">
        <v>39996</v>
      </c>
      <c r="G129" s="16">
        <f t="shared" si="7"/>
        <v>49.995</v>
      </c>
    </row>
    <row r="130" spans="1:7" ht="28.5">
      <c r="A130" s="109"/>
      <c r="B130" s="106">
        <v>85214</v>
      </c>
      <c r="C130" s="41"/>
      <c r="D130" s="51" t="s">
        <v>142</v>
      </c>
      <c r="E130" s="1">
        <f>SUM(E131:E133)</f>
        <v>1135903</v>
      </c>
      <c r="F130" s="1">
        <f>SUM(F131:F133)</f>
        <v>645776</v>
      </c>
      <c r="G130" s="24">
        <f t="shared" si="7"/>
        <v>56.85133325644883</v>
      </c>
    </row>
    <row r="131" spans="1:7" s="20" customFormat="1" ht="15.75" customHeight="1">
      <c r="A131" s="109"/>
      <c r="B131" s="104"/>
      <c r="C131" s="40" t="s">
        <v>93</v>
      </c>
      <c r="D131" s="79" t="s">
        <v>14</v>
      </c>
      <c r="E131" s="11">
        <v>0</v>
      </c>
      <c r="F131" s="11">
        <v>628</v>
      </c>
      <c r="G131" s="25"/>
    </row>
    <row r="132" spans="1:7" s="20" customFormat="1" ht="36">
      <c r="A132" s="109"/>
      <c r="B132" s="104"/>
      <c r="C132" s="40" t="s">
        <v>96</v>
      </c>
      <c r="D132" s="79" t="s">
        <v>56</v>
      </c>
      <c r="E132" s="11">
        <v>768923</v>
      </c>
      <c r="F132" s="11">
        <v>415604</v>
      </c>
      <c r="G132" s="88">
        <f t="shared" si="7"/>
        <v>54.050145463199826</v>
      </c>
    </row>
    <row r="133" spans="1:7" s="20" customFormat="1" ht="24">
      <c r="A133" s="8"/>
      <c r="B133" s="105"/>
      <c r="C133" s="34" t="s">
        <v>115</v>
      </c>
      <c r="D133" s="49" t="s">
        <v>76</v>
      </c>
      <c r="E133" s="2">
        <v>366980</v>
      </c>
      <c r="F133" s="2">
        <v>229544</v>
      </c>
      <c r="G133" s="24">
        <f t="shared" si="7"/>
        <v>62.54945773611641</v>
      </c>
    </row>
    <row r="134" spans="1:7" ht="14.25" customHeight="1">
      <c r="A134" s="8"/>
      <c r="B134" s="106">
        <v>85215</v>
      </c>
      <c r="C134" s="33"/>
      <c r="D134" s="50" t="s">
        <v>53</v>
      </c>
      <c r="E134" s="1">
        <f>SUM(E135:E135)</f>
        <v>0</v>
      </c>
      <c r="F134" s="1">
        <f>SUM(F135:F135)</f>
        <v>282</v>
      </c>
      <c r="G134" s="24"/>
    </row>
    <row r="135" spans="1:7" s="20" customFormat="1" ht="15.75" customHeight="1">
      <c r="A135" s="8"/>
      <c r="B135" s="105"/>
      <c r="C135" s="34" t="s">
        <v>93</v>
      </c>
      <c r="D135" s="49" t="s">
        <v>14</v>
      </c>
      <c r="E135" s="2">
        <v>0</v>
      </c>
      <c r="F135" s="2">
        <v>282</v>
      </c>
      <c r="G135" s="24"/>
    </row>
    <row r="136" spans="1:7" ht="14.25" customHeight="1">
      <c r="A136" s="8"/>
      <c r="B136" s="106">
        <v>85219</v>
      </c>
      <c r="C136" s="33"/>
      <c r="D136" s="50" t="s">
        <v>47</v>
      </c>
      <c r="E136" s="1">
        <f>SUM(E137:E138)</f>
        <v>541000</v>
      </c>
      <c r="F136" s="1">
        <f>SUM(F137:F138)</f>
        <v>271469</v>
      </c>
      <c r="G136" s="24">
        <f t="shared" si="7"/>
        <v>50.179112754158965</v>
      </c>
    </row>
    <row r="137" spans="1:7" s="20" customFormat="1" ht="12.75" customHeight="1">
      <c r="A137" s="8"/>
      <c r="B137" s="104"/>
      <c r="C137" s="34" t="s">
        <v>92</v>
      </c>
      <c r="D137" s="49" t="s">
        <v>22</v>
      </c>
      <c r="E137" s="2">
        <v>0</v>
      </c>
      <c r="F137" s="2">
        <v>971</v>
      </c>
      <c r="G137" s="61"/>
    </row>
    <row r="138" spans="1:7" s="20" customFormat="1" ht="24">
      <c r="A138" s="8"/>
      <c r="B138" s="105"/>
      <c r="C138" s="40" t="s">
        <v>115</v>
      </c>
      <c r="D138" s="49" t="s">
        <v>76</v>
      </c>
      <c r="E138" s="2">
        <v>541000</v>
      </c>
      <c r="F138" s="2">
        <v>270498</v>
      </c>
      <c r="G138" s="61">
        <f t="shared" si="7"/>
        <v>49.9996303142329</v>
      </c>
    </row>
    <row r="139" spans="1:7" ht="15.75" customHeight="1">
      <c r="A139" s="10"/>
      <c r="B139" s="14">
        <v>85228</v>
      </c>
      <c r="C139" s="33"/>
      <c r="D139" s="50" t="s">
        <v>48</v>
      </c>
      <c r="E139" s="1">
        <f>SUM(E140:E142)</f>
        <v>61000</v>
      </c>
      <c r="F139" s="1">
        <f>SUM(F140:F142)</f>
        <v>32352</v>
      </c>
      <c r="G139" s="24">
        <f t="shared" si="7"/>
        <v>53.0360655737705</v>
      </c>
    </row>
    <row r="140" spans="1:7" s="20" customFormat="1" ht="14.25" customHeight="1">
      <c r="A140" s="108"/>
      <c r="B140" s="106"/>
      <c r="C140" s="34" t="s">
        <v>94</v>
      </c>
      <c r="D140" s="49" t="s">
        <v>7</v>
      </c>
      <c r="E140" s="2">
        <v>8000</v>
      </c>
      <c r="F140" s="2">
        <v>5708</v>
      </c>
      <c r="G140" s="16">
        <f t="shared" si="7"/>
        <v>71.35000000000001</v>
      </c>
    </row>
    <row r="141" spans="1:7" s="20" customFormat="1" ht="36">
      <c r="A141" s="109"/>
      <c r="B141" s="104"/>
      <c r="C141" s="40" t="s">
        <v>96</v>
      </c>
      <c r="D141" s="79" t="s">
        <v>56</v>
      </c>
      <c r="E141" s="11">
        <v>53000</v>
      </c>
      <c r="F141" s="11">
        <v>26496</v>
      </c>
      <c r="G141" s="25">
        <f t="shared" si="7"/>
        <v>49.992452830188675</v>
      </c>
    </row>
    <row r="142" spans="1:7" s="20" customFormat="1" ht="24">
      <c r="A142" s="109"/>
      <c r="B142" s="4"/>
      <c r="C142" s="40" t="s">
        <v>119</v>
      </c>
      <c r="D142" s="79" t="s">
        <v>120</v>
      </c>
      <c r="E142" s="2">
        <v>0</v>
      </c>
      <c r="F142" s="2">
        <v>148</v>
      </c>
      <c r="G142" s="16"/>
    </row>
    <row r="143" spans="1:7" s="22" customFormat="1" ht="15.75" customHeight="1">
      <c r="A143" s="109"/>
      <c r="B143" s="106">
        <v>85295</v>
      </c>
      <c r="C143" s="33"/>
      <c r="D143" s="50" t="s">
        <v>24</v>
      </c>
      <c r="E143" s="1">
        <f>SUM(E144:E144)</f>
        <v>317315</v>
      </c>
      <c r="F143" s="1">
        <f>SUM(F144:F144)</f>
        <v>212438</v>
      </c>
      <c r="G143" s="24">
        <f t="shared" si="7"/>
        <v>66.94861572884989</v>
      </c>
    </row>
    <row r="144" spans="1:7" s="20" customFormat="1" ht="24">
      <c r="A144" s="8"/>
      <c r="B144" s="104"/>
      <c r="C144" s="34" t="s">
        <v>115</v>
      </c>
      <c r="D144" s="49" t="s">
        <v>76</v>
      </c>
      <c r="E144" s="2">
        <v>317315</v>
      </c>
      <c r="F144" s="2">
        <v>212438</v>
      </c>
      <c r="G144" s="16">
        <f t="shared" si="7"/>
        <v>66.94861572884989</v>
      </c>
    </row>
    <row r="145" spans="1:7" ht="15.75">
      <c r="A145" s="17">
        <v>854</v>
      </c>
      <c r="B145" s="18"/>
      <c r="C145" s="18"/>
      <c r="D145" s="53" t="s">
        <v>25</v>
      </c>
      <c r="E145" s="15">
        <f>SUM(E146+E148)</f>
        <v>148459</v>
      </c>
      <c r="F145" s="15">
        <f>SUM(F146+F148)</f>
        <v>102466</v>
      </c>
      <c r="G145" s="28">
        <f t="shared" si="7"/>
        <v>69.0197293528853</v>
      </c>
    </row>
    <row r="146" spans="1:7" ht="14.25">
      <c r="A146" s="108"/>
      <c r="B146" s="110">
        <v>85407</v>
      </c>
      <c r="C146" s="33"/>
      <c r="D146" s="50" t="s">
        <v>31</v>
      </c>
      <c r="E146" s="1">
        <f>SUM(E147:E147)</f>
        <v>60000</v>
      </c>
      <c r="F146" s="1">
        <f>SUM(F147:F147)</f>
        <v>30000</v>
      </c>
      <c r="G146" s="24">
        <f aca="true" t="shared" si="8" ref="G146:G163">F146/E146*100</f>
        <v>50</v>
      </c>
    </row>
    <row r="147" spans="1:7" s="20" customFormat="1" ht="36">
      <c r="A147" s="109"/>
      <c r="B147" s="110"/>
      <c r="C147" s="34" t="s">
        <v>80</v>
      </c>
      <c r="D147" s="49" t="s">
        <v>79</v>
      </c>
      <c r="E147" s="2">
        <v>60000</v>
      </c>
      <c r="F147" s="2">
        <v>30000</v>
      </c>
      <c r="G147" s="16">
        <f t="shared" si="8"/>
        <v>50</v>
      </c>
    </row>
    <row r="148" spans="1:7" s="42" customFormat="1" ht="14.25">
      <c r="A148" s="56"/>
      <c r="B148" s="102">
        <v>85415</v>
      </c>
      <c r="C148" s="43"/>
      <c r="D148" s="58" t="s">
        <v>141</v>
      </c>
      <c r="E148" s="59">
        <f>SUM(E149)</f>
        <v>88459</v>
      </c>
      <c r="F148" s="59">
        <f>SUM(F149)</f>
        <v>72466</v>
      </c>
      <c r="G148" s="16">
        <f t="shared" si="8"/>
        <v>81.9204377169084</v>
      </c>
    </row>
    <row r="149" spans="1:7" s="62" customFormat="1" ht="24">
      <c r="A149" s="73"/>
      <c r="B149" s="103"/>
      <c r="C149" s="68" t="s">
        <v>115</v>
      </c>
      <c r="D149" s="49" t="s">
        <v>76</v>
      </c>
      <c r="E149" s="60">
        <v>88459</v>
      </c>
      <c r="F149" s="60">
        <v>72466</v>
      </c>
      <c r="G149" s="16">
        <f t="shared" si="8"/>
        <v>81.9204377169084</v>
      </c>
    </row>
    <row r="150" spans="1:7" ht="31.5">
      <c r="A150" s="17">
        <v>900</v>
      </c>
      <c r="B150" s="18"/>
      <c r="C150" s="18"/>
      <c r="D150" s="53" t="s">
        <v>49</v>
      </c>
      <c r="E150" s="15">
        <f>SUM(E151+E153+E155)</f>
        <v>13000</v>
      </c>
      <c r="F150" s="15">
        <f>SUM(F151+F153+F155)</f>
        <v>19352</v>
      </c>
      <c r="G150" s="28">
        <f t="shared" si="8"/>
        <v>148.86153846153846</v>
      </c>
    </row>
    <row r="151" spans="1:7" s="42" customFormat="1" ht="14.25">
      <c r="A151" s="97"/>
      <c r="B151" s="89">
        <v>90001</v>
      </c>
      <c r="C151" s="43"/>
      <c r="D151" s="58" t="s">
        <v>42</v>
      </c>
      <c r="E151" s="59">
        <f>SUM(E152)</f>
        <v>0</v>
      </c>
      <c r="F151" s="59">
        <f>SUM(F152)</f>
        <v>8763</v>
      </c>
      <c r="G151" s="25"/>
    </row>
    <row r="152" spans="1:7" s="62" customFormat="1" ht="15.75" customHeight="1">
      <c r="A152" s="98"/>
      <c r="B152" s="73"/>
      <c r="C152" s="65" t="s">
        <v>93</v>
      </c>
      <c r="D152" s="78" t="s">
        <v>14</v>
      </c>
      <c r="E152" s="66">
        <v>0</v>
      </c>
      <c r="F152" s="66">
        <v>8763</v>
      </c>
      <c r="G152" s="25"/>
    </row>
    <row r="153" spans="1:7" s="42" customFormat="1" ht="15.75" customHeight="1">
      <c r="A153" s="98"/>
      <c r="B153" s="56">
        <v>90002</v>
      </c>
      <c r="C153" s="63"/>
      <c r="D153" s="77" t="s">
        <v>54</v>
      </c>
      <c r="E153" s="64">
        <f>SUM(E154)</f>
        <v>8000</v>
      </c>
      <c r="F153" s="64">
        <f>SUM(F154)</f>
        <v>8000</v>
      </c>
      <c r="G153" s="25">
        <f t="shared" si="8"/>
        <v>100</v>
      </c>
    </row>
    <row r="154" spans="1:7" s="62" customFormat="1" ht="36">
      <c r="A154" s="98"/>
      <c r="B154" s="87"/>
      <c r="C154" s="65" t="s">
        <v>147</v>
      </c>
      <c r="D154" s="78" t="s">
        <v>77</v>
      </c>
      <c r="E154" s="66">
        <v>8000</v>
      </c>
      <c r="F154" s="66">
        <v>8000</v>
      </c>
      <c r="G154" s="25">
        <f t="shared" si="8"/>
        <v>100</v>
      </c>
    </row>
    <row r="155" spans="1:7" ht="28.5">
      <c r="A155" s="98"/>
      <c r="B155" s="6">
        <v>90020</v>
      </c>
      <c r="C155" s="33"/>
      <c r="D155" s="50" t="s">
        <v>124</v>
      </c>
      <c r="E155" s="1">
        <f>SUM(E156:E156)</f>
        <v>5000</v>
      </c>
      <c r="F155" s="1">
        <f>SUM(F156:F156)</f>
        <v>2589</v>
      </c>
      <c r="G155" s="25">
        <f t="shared" si="8"/>
        <v>51.78</v>
      </c>
    </row>
    <row r="156" spans="1:7" s="20" customFormat="1" ht="15.75" customHeight="1">
      <c r="A156" s="99"/>
      <c r="B156" s="4"/>
      <c r="C156" s="40" t="s">
        <v>122</v>
      </c>
      <c r="D156" s="79" t="s">
        <v>123</v>
      </c>
      <c r="E156" s="11">
        <v>5000</v>
      </c>
      <c r="F156" s="11">
        <v>2589</v>
      </c>
      <c r="G156" s="25">
        <f t="shared" si="8"/>
        <v>51.78</v>
      </c>
    </row>
    <row r="157" spans="1:7" ht="31.5">
      <c r="A157" s="17">
        <v>921</v>
      </c>
      <c r="B157" s="18"/>
      <c r="C157" s="18"/>
      <c r="D157" s="53" t="s">
        <v>29</v>
      </c>
      <c r="E157" s="15">
        <f>SUM(E158+E160)</f>
        <v>0</v>
      </c>
      <c r="F157" s="15">
        <f>SUM(F158+F160)</f>
        <v>2520</v>
      </c>
      <c r="G157" s="28"/>
    </row>
    <row r="158" spans="1:7" s="42" customFormat="1" ht="14.25" customHeight="1">
      <c r="A158" s="57"/>
      <c r="B158" s="71">
        <v>92105</v>
      </c>
      <c r="C158" s="43"/>
      <c r="D158" s="58" t="s">
        <v>126</v>
      </c>
      <c r="E158" s="59">
        <f>SUM(E159)</f>
        <v>0</v>
      </c>
      <c r="F158" s="59">
        <f>SUM(F159)</f>
        <v>20</v>
      </c>
      <c r="G158" s="90"/>
    </row>
    <row r="159" spans="1:7" s="62" customFormat="1" ht="24">
      <c r="A159" s="67"/>
      <c r="B159" s="70"/>
      <c r="C159" s="65" t="s">
        <v>148</v>
      </c>
      <c r="D159" s="78" t="s">
        <v>149</v>
      </c>
      <c r="E159" s="66">
        <v>0</v>
      </c>
      <c r="F159" s="66">
        <v>20</v>
      </c>
      <c r="G159" s="91"/>
    </row>
    <row r="160" spans="1:7" s="42" customFormat="1" ht="14.25" customHeight="1">
      <c r="A160" s="56"/>
      <c r="B160" s="56">
        <v>92116</v>
      </c>
      <c r="C160" s="43"/>
      <c r="D160" s="58" t="s">
        <v>30</v>
      </c>
      <c r="E160" s="59">
        <f>SUM(E161)</f>
        <v>0</v>
      </c>
      <c r="F160" s="59">
        <f>SUM(F161)</f>
        <v>2500</v>
      </c>
      <c r="G160" s="90"/>
    </row>
    <row r="161" spans="1:7" s="62" customFormat="1" ht="36">
      <c r="A161" s="67"/>
      <c r="B161" s="67"/>
      <c r="C161" s="68" t="s">
        <v>80</v>
      </c>
      <c r="D161" s="69" t="s">
        <v>79</v>
      </c>
      <c r="E161" s="60">
        <v>0</v>
      </c>
      <c r="F161" s="60">
        <v>2500</v>
      </c>
      <c r="G161" s="91"/>
    </row>
    <row r="162" spans="1:7" ht="15.75">
      <c r="A162" s="17">
        <v>926</v>
      </c>
      <c r="B162" s="18"/>
      <c r="C162" s="18"/>
      <c r="D162" s="53" t="s">
        <v>44</v>
      </c>
      <c r="E162" s="15">
        <f>SUM(E163+E165)</f>
        <v>900000</v>
      </c>
      <c r="F162" s="15">
        <f>SUM(F163+F165)</f>
        <v>20000</v>
      </c>
      <c r="G162" s="28">
        <f t="shared" si="8"/>
        <v>2.2222222222222223</v>
      </c>
    </row>
    <row r="163" spans="1:7" ht="14.25" customHeight="1">
      <c r="A163" s="9"/>
      <c r="B163" s="6">
        <v>92601</v>
      </c>
      <c r="C163" s="33"/>
      <c r="D163" s="50" t="s">
        <v>82</v>
      </c>
      <c r="E163" s="1">
        <f>SUM(E164)</f>
        <v>900000</v>
      </c>
      <c r="F163" s="1">
        <f>SUM(F164)</f>
        <v>0</v>
      </c>
      <c r="G163" s="25">
        <f t="shared" si="8"/>
        <v>0</v>
      </c>
    </row>
    <row r="164" spans="1:7" ht="36">
      <c r="A164" s="9"/>
      <c r="B164" s="9"/>
      <c r="C164" s="68" t="s">
        <v>146</v>
      </c>
      <c r="D164" s="69" t="s">
        <v>77</v>
      </c>
      <c r="E164" s="60">
        <v>900000</v>
      </c>
      <c r="F164" s="60">
        <v>0</v>
      </c>
      <c r="G164" s="25">
        <f>F164/E164*100</f>
        <v>0</v>
      </c>
    </row>
    <row r="165" spans="1:7" ht="14.25" customHeight="1">
      <c r="A165" s="9"/>
      <c r="B165" s="6">
        <v>92695</v>
      </c>
      <c r="C165" s="33"/>
      <c r="D165" s="50" t="s">
        <v>24</v>
      </c>
      <c r="E165" s="1">
        <f>SUM(E166)</f>
        <v>0</v>
      </c>
      <c r="F165" s="1">
        <f>SUM(F166)</f>
        <v>20000</v>
      </c>
      <c r="G165" s="25"/>
    </row>
    <row r="166" spans="1:7" ht="36.75" thickBot="1">
      <c r="A166" s="9"/>
      <c r="B166" s="9"/>
      <c r="C166" s="68" t="s">
        <v>95</v>
      </c>
      <c r="D166" s="69" t="s">
        <v>38</v>
      </c>
      <c r="E166" s="60">
        <v>0</v>
      </c>
      <c r="F166" s="60">
        <v>20000</v>
      </c>
      <c r="G166" s="25"/>
    </row>
    <row r="167" spans="1:7" ht="16.5" thickBot="1">
      <c r="A167" s="111" t="s">
        <v>26</v>
      </c>
      <c r="B167" s="112"/>
      <c r="C167" s="112"/>
      <c r="D167" s="113"/>
      <c r="E167" s="19">
        <f>SUM(E162+E157+E150+E145+E124+E111+E103+E64+E58+E55+E44+E37+E22+E13+E10)</f>
        <v>73479563</v>
      </c>
      <c r="F167" s="19">
        <f>SUM(F162+F157+F150+F145+F124+F111+F103+F64+F58+F55+F44+F37+F22+F13+F10)</f>
        <v>35566426</v>
      </c>
      <c r="G167" s="93">
        <f>F167/E167*100</f>
        <v>48.40315394907833</v>
      </c>
    </row>
  </sheetData>
  <sheetProtection/>
  <mergeCells count="54">
    <mergeCell ref="A140:A141"/>
    <mergeCell ref="B140:B141"/>
    <mergeCell ref="B35:B36"/>
    <mergeCell ref="A40:A41"/>
    <mergeCell ref="A47:A48"/>
    <mergeCell ref="B53:B54"/>
    <mergeCell ref="A59:A63"/>
    <mergeCell ref="B59:B63"/>
    <mergeCell ref="B130:B133"/>
    <mergeCell ref="B134:B135"/>
    <mergeCell ref="A151:A156"/>
    <mergeCell ref="B65:B66"/>
    <mergeCell ref="A91:A93"/>
    <mergeCell ref="B92:B93"/>
    <mergeCell ref="B106:B108"/>
    <mergeCell ref="B118:B120"/>
    <mergeCell ref="B101:B102"/>
    <mergeCell ref="B125:B127"/>
    <mergeCell ref="B146:B147"/>
    <mergeCell ref="B143:B144"/>
    <mergeCell ref="B16:B18"/>
    <mergeCell ref="A31:A34"/>
    <mergeCell ref="B45:B47"/>
    <mergeCell ref="B33:B34"/>
    <mergeCell ref="A20:A21"/>
    <mergeCell ref="B20:B21"/>
    <mergeCell ref="B23:B26"/>
    <mergeCell ref="B27:B32"/>
    <mergeCell ref="A65:A68"/>
    <mergeCell ref="B74:B76"/>
    <mergeCell ref="B96:B97"/>
    <mergeCell ref="B136:B138"/>
    <mergeCell ref="B14:B15"/>
    <mergeCell ref="A167:D167"/>
    <mergeCell ref="B104:B105"/>
    <mergeCell ref="A104:A110"/>
    <mergeCell ref="B148:B149"/>
    <mergeCell ref="B128:B129"/>
    <mergeCell ref="A146:A147"/>
    <mergeCell ref="A116:A117"/>
    <mergeCell ref="A129:A132"/>
    <mergeCell ref="A142:A143"/>
    <mergeCell ref="A1:G1"/>
    <mergeCell ref="A3:G3"/>
    <mergeCell ref="A5:G5"/>
    <mergeCell ref="D7:D8"/>
    <mergeCell ref="B7:B8"/>
    <mergeCell ref="C7:C8"/>
    <mergeCell ref="A11:A12"/>
    <mergeCell ref="A7:A8"/>
    <mergeCell ref="G7:G8"/>
    <mergeCell ref="F7:F8"/>
    <mergeCell ref="E7:E8"/>
    <mergeCell ref="B11:B12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user</cp:lastModifiedBy>
  <cp:lastPrinted>2006-08-29T08:27:33Z</cp:lastPrinted>
  <dcterms:created xsi:type="dcterms:W3CDTF">2002-07-25T11:52:11Z</dcterms:created>
  <dcterms:modified xsi:type="dcterms:W3CDTF">2006-08-30T13:12:39Z</dcterms:modified>
  <cp:category/>
  <cp:version/>
  <cp:contentType/>
  <cp:contentStatus/>
</cp:coreProperties>
</file>